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4BFCC496-E8C0-450D-BD02-A741F4787B14}" xr6:coauthVersionLast="47" xr6:coauthVersionMax="47" xr10:uidLastSave="{00000000-0000-0000-0000-000000000000}"/>
  <bookViews>
    <workbookView xWindow="-120" yWindow="-120" windowWidth="29040" windowHeight="15840" firstSheet="2" activeTab="7" xr2:uid="{00000000-000D-0000-FFFF-FFFF00000000}"/>
  </bookViews>
  <sheets>
    <sheet name="SAŽETAK" sheetId="10" r:id="rId1"/>
    <sheet name=" Račun priho. i rash po ekon.kl" sheetId="3" r:id="rId2"/>
    <sheet name="Prihodi i rashodi po izvorima" sheetId="8" r:id="rId3"/>
    <sheet name="Rashodi prema funkcijskoj kl" sheetId="5" r:id="rId4"/>
    <sheet name="Račun financiranja" sheetId="6" r:id="rId5"/>
    <sheet name="nemaRn financiranja po izvorima" sheetId="9" r:id="rId6"/>
    <sheet name="Posebni dio " sheetId="12" r:id="rId7"/>
    <sheet name="kontrolni list" sheetId="13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0" i="3" s="1"/>
  <c r="N17" i="13"/>
  <c r="F36" i="13"/>
  <c r="F35" i="13"/>
  <c r="C19" i="8"/>
  <c r="C11" i="8"/>
  <c r="C59" i="8"/>
  <c r="C31" i="8"/>
  <c r="C29" i="8"/>
  <c r="B31" i="8"/>
  <c r="B25" i="8"/>
  <c r="B22" i="8"/>
  <c r="B19" i="8"/>
  <c r="B11" i="8"/>
  <c r="B10" i="8" s="1"/>
  <c r="B56" i="8"/>
  <c r="B52" i="8"/>
  <c r="B38" i="8" s="1"/>
  <c r="B49" i="8"/>
  <c r="B39" i="8"/>
  <c r="D38" i="3"/>
  <c r="D32" i="3"/>
  <c r="D31" i="3"/>
  <c r="D23" i="3"/>
  <c r="D19" i="3"/>
  <c r="D11" i="3"/>
  <c r="D10" i="3" s="1"/>
  <c r="F14" i="10"/>
  <c r="F11" i="10"/>
  <c r="E36" i="12"/>
  <c r="E42" i="12"/>
  <c r="C44" i="12"/>
  <c r="D44" i="12"/>
  <c r="C10" i="8" l="1"/>
  <c r="C23" i="12"/>
  <c r="C24" i="12"/>
  <c r="D24" i="12"/>
  <c r="C19" i="12"/>
  <c r="E19" i="12"/>
  <c r="E57" i="12"/>
  <c r="E55" i="12"/>
  <c r="C54" i="12"/>
  <c r="C25" i="8" l="1"/>
  <c r="C22" i="8"/>
  <c r="C39" i="8"/>
  <c r="C49" i="8"/>
  <c r="C56" i="8"/>
  <c r="C52" i="8"/>
  <c r="E24" i="12"/>
  <c r="E23" i="12" s="1"/>
  <c r="D28" i="12"/>
  <c r="D23" i="12" s="1"/>
  <c r="E44" i="12"/>
  <c r="D54" i="12"/>
  <c r="E54" i="12"/>
  <c r="E15" i="12" l="1"/>
  <c r="D15" i="12"/>
  <c r="C38" i="8"/>
  <c r="E38" i="3"/>
  <c r="E32" i="3"/>
  <c r="E19" i="3"/>
  <c r="E23" i="3"/>
  <c r="E31" i="3" l="1"/>
  <c r="G37" i="10"/>
  <c r="G24" i="10"/>
  <c r="G14" i="10"/>
  <c r="F17" i="10" l="1"/>
  <c r="F31" i="10"/>
  <c r="F32" i="10" s="1"/>
  <c r="G31" i="10"/>
  <c r="G11" i="10"/>
  <c r="G17" i="10" s="1"/>
  <c r="G32" i="10" s="1"/>
</calcChain>
</file>

<file path=xl/sharedStrings.xml><?xml version="1.0" encoding="utf-8"?>
<sst xmlns="http://schemas.openxmlformats.org/spreadsheetml/2006/main" count="329" uniqueCount="219">
  <si>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</si>
  <si>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</si>
  <si>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</si>
  <si>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</si>
  <si>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</si>
  <si>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</si>
  <si>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</si>
  <si>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</si>
  <si>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</si>
  <si>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</si>
  <si>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</si>
  <si>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</si>
  <si>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</si>
  <si>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</si>
  <si>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</si>
  <si>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</si>
  <si>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</si>
  <si>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I. OPĆI DIO</t>
  </si>
  <si>
    <t>Materijalni rashodi</t>
  </si>
  <si>
    <t>Izdaci za otplatu glavnice primljenih kredita i zajmova</t>
  </si>
  <si>
    <t>Naziv izvora financiranja</t>
  </si>
  <si>
    <t>A) SAŽETAK RAČUNA PRIHODA I RASHODA</t>
  </si>
  <si>
    <t>B) SAŽETAK RAČUNA FINANCIRANJA</t>
  </si>
  <si>
    <t>Prihodi od prodaje proizvedene dugotrajne imovine</t>
  </si>
  <si>
    <t>Prihodi iz nadležnog proračuna i od HZZO-a temeljem ugovornih obveza</t>
  </si>
  <si>
    <t>Rashodi za nabavu proizvedene dugotrajne imovine</t>
  </si>
  <si>
    <t>Naziv</t>
  </si>
  <si>
    <t>Plan za 2024.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</si>
  <si>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</si>
  <si>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</si>
  <si>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</si>
  <si>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</si>
  <si>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</si>
  <si>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</si>
  <si>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</si>
  <si>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</si>
  <si>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</si>
  <si>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</si>
  <si>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</si>
  <si>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</si>
  <si>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</si>
  <si>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</si>
  <si>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</si>
  <si>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</si>
  <si>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</si>
  <si>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</si>
  <si>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</si>
  <si>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>B. RAČUN FINANCIRANJA PREMA EKONOMSKOJ KLASIFIKACIJI</t>
  </si>
  <si>
    <t>B. RAČUN FINANCIRANJA PREMA IZVORIMA FINANCIRANJA</t>
  </si>
  <si>
    <t>PRIMICI UKUPNO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</si>
  <si>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</si>
  <si>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</si>
  <si>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</si>
  <si>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</si>
  <si>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</si>
  <si>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</si>
  <si>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</si>
  <si>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</si>
  <si>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</si>
  <si>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</si>
  <si>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Ostali prihodi</t>
  </si>
  <si>
    <t>Financijski rashodi</t>
  </si>
  <si>
    <t>Naknade građanima i kućanstvima na temelju
 osiguranja i druge naknade</t>
  </si>
  <si>
    <t>Ostali rashodi</t>
  </si>
  <si>
    <t>Rashodi za dodatna ulaganja
 na nefinancijskoj imovini</t>
  </si>
  <si>
    <t>Nefinancijska imovina-višak</t>
  </si>
  <si>
    <t xml:space="preserve">  13 Opći prihodi i primici</t>
  </si>
  <si>
    <t xml:space="preserve">  52 Ostale pomoći-
Shema školskog voća</t>
  </si>
  <si>
    <t xml:space="preserve">  11 Opći prihodi i primici-
natjecanja</t>
  </si>
  <si>
    <t>3 Vlastitti prihodi</t>
  </si>
  <si>
    <t>Višak vlastitih</t>
  </si>
  <si>
    <t>Višak prihoda za posebne namjene</t>
  </si>
  <si>
    <t>Višak - pomoći (aktivi, RCK)</t>
  </si>
  <si>
    <t>6 Donacije</t>
  </si>
  <si>
    <t>6.1.1 Tekuće i kapitalne donacije</t>
  </si>
  <si>
    <t xml:space="preserve">93  Višak vlastittih </t>
  </si>
  <si>
    <t>94 Višak prihoda za posebne namjrene</t>
  </si>
  <si>
    <t>95 - višak pomoći</t>
  </si>
  <si>
    <t>7.1.1  Prihodi od prodaje nefinancijske imovine</t>
  </si>
  <si>
    <t>96 - višak od nef.imovine</t>
  </si>
  <si>
    <t>Aktivnost A100007</t>
  </si>
  <si>
    <t>Opći prihodi i primici</t>
  </si>
  <si>
    <t>5 2 14</t>
  </si>
  <si>
    <t>Pomoći</t>
  </si>
  <si>
    <t>Kontrolna tablica po izvorima financiranja</t>
  </si>
  <si>
    <t>Oznaka If</t>
  </si>
  <si>
    <t>1.1.   i 1.3.</t>
  </si>
  <si>
    <t>PRIHODI</t>
  </si>
  <si>
    <t>RASHODI</t>
  </si>
  <si>
    <t>Manjak financiran iz tekućih prihoda</t>
  </si>
  <si>
    <t>Vlastiti prihodi</t>
  </si>
  <si>
    <t>3.1.1.</t>
  </si>
  <si>
    <t>Prihodi za posebne namjene</t>
  </si>
  <si>
    <t>4.3.1.</t>
  </si>
  <si>
    <t>5.2.2.</t>
  </si>
  <si>
    <r>
      <t xml:space="preserve">Pomoći </t>
    </r>
    <r>
      <rPr>
        <sz val="11"/>
        <color theme="1"/>
        <rFont val="Calibri"/>
        <family val="2"/>
        <charset val="238"/>
        <scheme val="minor"/>
      </rPr>
      <t>(pomoćnice u nastavi)</t>
    </r>
  </si>
  <si>
    <t>5 2 5</t>
  </si>
  <si>
    <t>Pomoći (sh.škol.voća)</t>
  </si>
  <si>
    <t>6.1.1.</t>
  </si>
  <si>
    <t>Donacije</t>
  </si>
  <si>
    <t xml:space="preserve">Prihodi od nef. Imovine </t>
  </si>
  <si>
    <t>7 1 1</t>
  </si>
  <si>
    <t xml:space="preserve">9221 Višak korišten  za rashode </t>
  </si>
  <si>
    <t>Ukupni prihodi</t>
  </si>
  <si>
    <t>Ukupni rashodi</t>
  </si>
  <si>
    <t xml:space="preserve">  13 Opći prihodi i primici K</t>
  </si>
  <si>
    <t xml:space="preserve">  13 Opći prihodi i primici A</t>
  </si>
  <si>
    <t>Primici od prodaje dionica i udjela u glavnici</t>
  </si>
  <si>
    <t xml:space="preserve">  31 Vlastiti prihodi (PBZ dionice)</t>
  </si>
  <si>
    <t>3 1 Vlastiti prihodi (64, 66,68)</t>
  </si>
  <si>
    <t xml:space="preserve">  31 Vlastiti prihodi - 3</t>
  </si>
  <si>
    <t xml:space="preserve">  31 Vlastiti prihodi - 4</t>
  </si>
  <si>
    <t>5.2  Pomoći iz inozemstva i od subjekata unutar općeg proračuna</t>
  </si>
  <si>
    <t>3.1  Prihodi od upravnih i administrativnih pristojbi, pristojbi po posebnim propisima i nakanda</t>
  </si>
  <si>
    <t>6.1  Donacije od pravnih i fizičkih osoba izvan općeg proračuna i povrat donacija po protestiranim jamstvima.
Prihodi od prodaje proizvoda i robe, te pruženih usluga</t>
  </si>
  <si>
    <t>3.1  Vlastiti prihodi, od prodaje proizvoda i robe</t>
  </si>
  <si>
    <t>3.1  Vlastiti prihodi od imovine, financijske imovine</t>
  </si>
  <si>
    <r>
      <rPr>
        <b/>
        <sz val="12"/>
        <color rgb="FF002060"/>
        <rFont val="Calibri"/>
        <family val="2"/>
        <charset val="238"/>
        <scheme val="minor"/>
      </rPr>
      <t>TEHNIČKA ŠKOLA KUTINA</t>
    </r>
    <r>
      <rPr>
        <sz val="11"/>
        <color rgb="FF002060"/>
        <rFont val="Calibri"/>
        <family val="2"/>
        <charset val="238"/>
        <scheme val="minor"/>
      </rPr>
      <t xml:space="preserve">
KUTINA, Hrvatskih branitelja 6
OIB: 49386562260</t>
    </r>
  </si>
  <si>
    <t>09 Obrazovanje</t>
  </si>
  <si>
    <t>II  POSEBNI DIO</t>
  </si>
  <si>
    <t>Aktivnost A100010</t>
  </si>
  <si>
    <t>Aktivnost A100011</t>
  </si>
  <si>
    <t>Izvor  6.1.1.</t>
  </si>
  <si>
    <t>TEKUĆE DONACIJE - PK</t>
  </si>
  <si>
    <t xml:space="preserve">  Materijalni rashodi   </t>
  </si>
  <si>
    <t>Izvor  7.1.1.</t>
  </si>
  <si>
    <t>PRIHODI OD PRODAJE NEFINANCIJSKE IMOVINE-PK</t>
  </si>
  <si>
    <t>Kapitalni projekt
K100002</t>
  </si>
  <si>
    <t>Ulaganja u objekte školstva</t>
  </si>
  <si>
    <t>Izvor  1.3.</t>
  </si>
  <si>
    <t>Rashodi za dodatna ulaganja na nefinancijskoj imovini</t>
  </si>
  <si>
    <t>Tekući projekt
T 100004</t>
  </si>
  <si>
    <t>Izvor  5.2.5.</t>
  </si>
  <si>
    <t>POMOĆI-MINISTARSTVO ZNANOSTI I OBRAZOVANJA</t>
  </si>
  <si>
    <r>
      <rPr>
        <b/>
        <sz val="9"/>
        <rFont val="Arial"/>
        <family val="2"/>
      </rPr>
      <t>Izvor  1.1.</t>
    </r>
  </si>
  <si>
    <r>
      <rPr>
        <b/>
        <sz val="9"/>
        <rFont val="Arial"/>
        <family val="2"/>
      </rPr>
      <t>OPĆI PRIHODI I PRIMICI</t>
    </r>
  </si>
  <si>
    <r>
      <rPr>
        <b/>
        <sz val="9"/>
        <rFont val="Arial"/>
        <family val="2"/>
      </rPr>
      <t>Rashodi poslovanja</t>
    </r>
  </si>
  <si>
    <r>
      <rPr>
        <sz val="9"/>
        <rFont val="Arial"/>
        <family val="2"/>
      </rPr>
      <t>Materijalni rashodi</t>
    </r>
  </si>
  <si>
    <r>
      <rPr>
        <b/>
        <sz val="9"/>
        <rFont val="Arial"/>
        <family val="2"/>
      </rPr>
      <t>Izvor  1.3.</t>
    </r>
  </si>
  <si>
    <r>
      <rPr>
        <sz val="9"/>
        <rFont val="Arial"/>
        <family val="2"/>
      </rPr>
      <t>Financijski rashodi</t>
    </r>
  </si>
  <si>
    <r>
      <rPr>
        <b/>
        <sz val="9"/>
        <rFont val="Arial"/>
        <family val="2"/>
      </rPr>
      <t>Izvor  3.1.1</t>
    </r>
  </si>
  <si>
    <r>
      <rPr>
        <b/>
        <sz val="9"/>
        <rFont val="Arial"/>
        <family val="2"/>
      </rPr>
      <t>VLASTITI PRIHODI-PK</t>
    </r>
  </si>
  <si>
    <r>
      <rPr>
        <sz val="9"/>
        <rFont val="Arial"/>
        <family val="2"/>
      </rPr>
      <t>Naknade građanima i kućanstvima na temelju osiguranja i druge naknade</t>
    </r>
  </si>
  <si>
    <r>
      <rPr>
        <b/>
        <sz val="9"/>
        <rFont val="Arial"/>
        <family val="2"/>
      </rPr>
      <t>Rashodi za nabavu nefinancijske imovine</t>
    </r>
  </si>
  <si>
    <r>
      <rPr>
        <sz val="9"/>
        <rFont val="Arial"/>
        <family val="2"/>
      </rPr>
      <t>Rashodi za nabavu proizvedene dugotrajne imovine</t>
    </r>
  </si>
  <si>
    <r>
      <rPr>
        <b/>
        <sz val="9"/>
        <rFont val="Arial"/>
        <family val="2"/>
      </rPr>
      <t>Izvor  4.3.1</t>
    </r>
  </si>
  <si>
    <r>
      <rPr>
        <b/>
        <sz val="9"/>
        <rFont val="Arial"/>
        <family val="2"/>
      </rPr>
      <t>PRIHODI ZA POSEBNE NAMJENE- PK</t>
    </r>
  </si>
  <si>
    <r>
      <rPr>
        <b/>
        <sz val="9"/>
        <rFont val="Arial"/>
        <family val="2"/>
      </rPr>
      <t>Izvor  5.2.2</t>
    </r>
  </si>
  <si>
    <r>
      <rPr>
        <b/>
        <sz val="9"/>
        <rFont val="Arial"/>
        <family val="2"/>
      </rPr>
      <t>POMOĆI-PK</t>
    </r>
  </si>
  <si>
    <t>8 Primici od financijske imovine</t>
  </si>
  <si>
    <t>83  Primici od prodaje dionica i udjela u glavnici</t>
  </si>
  <si>
    <t>94 - višak  posebne namjene</t>
  </si>
  <si>
    <t>92-manjak</t>
  </si>
  <si>
    <t>5 Pomoći (k 63)</t>
  </si>
  <si>
    <t>4 Prihodi za posebne namjene ( k 65)</t>
  </si>
  <si>
    <t>1 Opći prihodi i primici                ( k 671) SMŽ</t>
  </si>
  <si>
    <t>6 Donacije ( k 66)</t>
  </si>
  <si>
    <t>7  Prihodi od nef.imovine</t>
  </si>
  <si>
    <t>Novi plan 2024.</t>
  </si>
  <si>
    <t>Novi plan 2024</t>
  </si>
  <si>
    <t>Novi plan za 2024.</t>
  </si>
  <si>
    <t>Novi plan
za 2024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</si>
  <si>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</si>
  <si>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I</t>
  </si>
  <si>
    <t xml:space="preserve">Osiguranje pomoćnika u nastavi učenicima s teškoćama </t>
  </si>
  <si>
    <t>višak preneseni</t>
  </si>
  <si>
    <t>višak preneseni+pomoći Grad Kutina</t>
  </si>
  <si>
    <t>višak</t>
  </si>
  <si>
    <t>*</t>
  </si>
  <si>
    <r>
      <rPr>
        <b/>
        <sz val="9"/>
        <rFont val="Arial"/>
        <family val="2"/>
      </rPr>
      <t>OPĆI PRIHODI SREDNJE ŠKOLE</t>
    </r>
  </si>
  <si>
    <r>
      <rPr>
        <b/>
        <sz val="9"/>
        <rFont val="Arial"/>
        <family val="2"/>
      </rPr>
      <t>Redovni program SŠ</t>
    </r>
  </si>
  <si>
    <r>
      <rPr>
        <b/>
        <sz val="9"/>
        <rFont val="Arial"/>
        <family val="2"/>
      </rPr>
      <t>POMOĆI-AGENCIJA ZA PLAĆANJA U POLJOPRIVREDI</t>
    </r>
  </si>
  <si>
    <r>
      <rPr>
        <b/>
        <sz val="9"/>
        <rFont val="Arial"/>
        <family val="2"/>
      </rPr>
      <t>Izvor  5.2.14</t>
    </r>
  </si>
  <si>
    <r>
      <rPr>
        <b/>
        <sz val="9"/>
        <rFont val="Arial"/>
        <family val="2"/>
      </rPr>
      <t>Školska kuhinja</t>
    </r>
  </si>
  <si>
    <r>
      <rPr>
        <b/>
        <sz val="9"/>
        <rFont val="Arial"/>
        <family val="2"/>
      </rPr>
      <t>Školska natjecanja i smotre</t>
    </r>
  </si>
  <si>
    <t>Tehnička škola Kutina</t>
  </si>
  <si>
    <t>izmjena
€</t>
  </si>
  <si>
    <t>Plan 2024</t>
  </si>
  <si>
    <t>naziv</t>
  </si>
  <si>
    <t>šifra</t>
  </si>
  <si>
    <t>novi iznos</t>
  </si>
  <si>
    <t>13 Opći prihodi i primici-.K</t>
  </si>
  <si>
    <r>
      <t xml:space="preserve">Shema školskog voća </t>
    </r>
    <r>
      <rPr>
        <i/>
        <sz val="8"/>
        <rFont val="Arial"/>
        <family val="2"/>
        <charset val="238"/>
      </rPr>
      <t>(5.2.14)</t>
    </r>
  </si>
  <si>
    <t xml:space="preserve">  52  -3</t>
  </si>
  <si>
    <t xml:space="preserve"> 5 2 - 4</t>
  </si>
  <si>
    <t>6.1.1 Tekuće</t>
  </si>
  <si>
    <t>6.1.1 kapitalne donacije</t>
  </si>
  <si>
    <r>
      <t>Pomoćnik u nast.</t>
    </r>
    <r>
      <rPr>
        <i/>
        <sz val="8"/>
        <rFont val="Arial"/>
        <family val="2"/>
        <charset val="238"/>
      </rPr>
      <t xml:space="preserve"> 5.2.5</t>
    </r>
  </si>
  <si>
    <r>
      <t xml:space="preserve">  Pomoć.u nast. </t>
    </r>
    <r>
      <rPr>
        <i/>
        <sz val="8"/>
        <rFont val="Arial"/>
        <family val="2"/>
        <charset val="238"/>
      </rPr>
      <t>5.2.5</t>
    </r>
  </si>
  <si>
    <t>Shema šk.voća   5.2.14</t>
  </si>
  <si>
    <t>novi plan2024. €</t>
  </si>
  <si>
    <t>preraspodjela stavaka</t>
  </si>
  <si>
    <t xml:space="preserve">dec </t>
  </si>
  <si>
    <t>kap.ulaganja</t>
  </si>
  <si>
    <t>smž</t>
  </si>
  <si>
    <t>natjecanja-usl.prijevoza-rač.usluge-polica osiguranja</t>
  </si>
  <si>
    <t>1.1. smž</t>
  </si>
  <si>
    <t>1.3. smž</t>
  </si>
  <si>
    <t>prijedlog 1.3.  Rebalans proračuna 2024. godinu</t>
  </si>
  <si>
    <t>prijedlog 1.3. Rebalans proračuna za 2024. godinu</t>
  </si>
  <si>
    <t>prijedlog  1.3. Rebalans proračuna za 2024. godinu</t>
  </si>
  <si>
    <t>prijedlog 1.3. Rebalans proračuna za 2024 g.</t>
  </si>
  <si>
    <t>092 Više srednješkolsko obrazovanje</t>
  </si>
  <si>
    <t>polica osiguranja, nova stavka</t>
  </si>
  <si>
    <t xml:space="preserve"> povećano nagrade učenicima </t>
  </si>
  <si>
    <t>Višak  - preneseni (prihodi)</t>
  </si>
  <si>
    <t>drž.natjecanja povećano SP</t>
  </si>
  <si>
    <t>shema šk.voća povećano</t>
  </si>
  <si>
    <t>donacije stručni izleti</t>
  </si>
  <si>
    <t>otplacen stan A.P</t>
  </si>
  <si>
    <t xml:space="preserve"> usluge investicijskog održavanja kapit.ulaganja </t>
  </si>
  <si>
    <t>oprema</t>
  </si>
  <si>
    <t>U Kutini 17.06.2024</t>
  </si>
  <si>
    <t xml:space="preserve">                        </t>
  </si>
  <si>
    <t>PROMJENA</t>
  </si>
  <si>
    <t xml:space="preserve"> 1.3.  Rebalans proračuna 2024. godinu</t>
  </si>
  <si>
    <t xml:space="preserve"> 1. 3. Rebalans proračuna za  2024. godinu</t>
  </si>
  <si>
    <t>1.3. IZMJENA I DOPUNA FINANCIJSKOG PLANA ZA 2024. godinu</t>
  </si>
  <si>
    <t xml:space="preserve"> 1.3. Rebalans proračuna za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</si>
</sst>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[$€-1]_-;\-* #,##0\ [$€-1]_-;_-* &quot;-&quot;??\ [$€-1]_-;_-@_-"/>
    <numFmt numFmtId="165" formatCode="_-* #,##0.00\ [$€-1]_-;\-* #,##0.00\ [$€-1]_-;_-* &quot;-&quot;??\ [$€-1]_-;_-@_-"/>
  </numFmts>
  <fonts count="5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color rgb="FF002060"/>
      <name val="Calibri"/>
      <family val="2"/>
      <scheme val="minor"/>
    </font>
    <font>
      <b/>
      <i/>
      <sz val="9"/>
      <color rgb="FF002060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11"/>
      <color rgb="FF002060"/>
      <name val="Calibri"/>
      <family val="2"/>
      <scheme val="minor"/>
    </font>
    <font>
      <sz val="8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2"/>
      <color rgb="FF00206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9"/>
      <color rgb="FF000000"/>
      <name val="Times New Roman"/>
      <family val="1"/>
      <charset val="238"/>
    </font>
    <font>
      <i/>
      <sz val="10"/>
      <color indexed="8"/>
      <name val="Arial"/>
      <family val="2"/>
      <charset val="238"/>
    </font>
    <font>
      <sz val="8"/>
      <color rgb="FF000000"/>
      <name val="Times New Roman"/>
      <family val="1"/>
      <charset val="238"/>
    </font>
    <font>
      <b/>
      <sz val="11"/>
      <color rgb="FF002060"/>
      <name val="Arial"/>
      <family val="2"/>
      <charset val="238"/>
    </font>
    <font>
      <i/>
      <sz val="8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  <charset val="238"/>
    </font>
    <font>
      <i/>
      <sz val="9"/>
      <color rgb="FF00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</borders>
  <cellStyleXfs count="14">
    <xf numFmtId="0" fontId="0" fillId="0" borderId="0"/>
    <xf numFmtId="0" fontId="24" fillId="0" borderId="0"/>
    <xf numFmtId="43" fontId="27" fillId="0" borderId="0"/>
    <xf numFmtId="0" fontId="29" fillId="0" borderId="0">
      <alignment vertical="top"/>
      <protection locked="0"/>
    </xf>
    <xf numFmtId="0" fontId="30" fillId="0" borderId="0"/>
    <xf numFmtId="0" fontId="25" fillId="0" borderId="0"/>
    <xf numFmtId="0" fontId="27" fillId="0" borderId="0"/>
    <xf numFmtId="0" fontId="28" fillId="0" borderId="0"/>
    <xf numFmtId="0" fontId="25" fillId="0" borderId="0"/>
    <xf numFmtId="0" fontId="31" fillId="0" borderId="0"/>
    <xf numFmtId="0" fontId="27" fillId="0" borderId="0"/>
    <xf numFmtId="0" fontId="34" fillId="0" borderId="0"/>
    <xf numFmtId="0" fontId="31" fillId="0" borderId="0"/>
    <xf numFmtId="0" fontId="49" fillId="0" borderId="0"/>
  </cellStyleXfs>
  <cellXfs count="253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9" fillId="4" borderId="1" xfId="0" quotePrefix="1" applyNumberFormat="1" applyFont="1" applyFill="1" applyBorder="1" applyAlignment="1">
      <alignment horizontal="right"/>
    </xf>
    <xf numFmtId="3" fontId="9" fillId="3" borderId="1" xfId="0" quotePrefix="1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0" xfId="0" quotePrefix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left" vertical="center" wrapText="1"/>
    </xf>
    <xf numFmtId="49" fontId="19" fillId="7" borderId="3" xfId="0" applyNumberFormat="1" applyFont="1" applyFill="1" applyBorder="1" applyAlignment="1">
      <alignment horizontal="left" vertical="center" wrapText="1"/>
    </xf>
    <xf numFmtId="0" fontId="20" fillId="8" borderId="3" xfId="0" applyFont="1" applyFill="1" applyBorder="1" applyAlignment="1">
      <alignment horizontal="left" vertical="center" wrapText="1"/>
    </xf>
    <xf numFmtId="49" fontId="20" fillId="9" borderId="3" xfId="0" applyNumberFormat="1" applyFont="1" applyFill="1" applyBorder="1" applyAlignment="1">
      <alignment horizontal="left" vertical="center" wrapText="1"/>
    </xf>
    <xf numFmtId="49" fontId="21" fillId="10" borderId="3" xfId="0" applyNumberFormat="1" applyFont="1" applyFill="1" applyBorder="1" applyAlignment="1">
      <alignment horizontal="left" vertical="center" wrapText="1"/>
    </xf>
    <xf numFmtId="0" fontId="7" fillId="11" borderId="3" xfId="0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3" fontId="21" fillId="5" borderId="3" xfId="0" applyNumberFormat="1" applyFont="1" applyFill="1" applyBorder="1" applyAlignment="1">
      <alignment horizontal="left" vertical="center"/>
    </xf>
    <xf numFmtId="49" fontId="21" fillId="12" borderId="3" xfId="0" applyNumberFormat="1" applyFont="1" applyFill="1" applyBorder="1" applyAlignment="1">
      <alignment horizontal="left" vertical="center" wrapText="1"/>
    </xf>
    <xf numFmtId="0" fontId="9" fillId="13" borderId="3" xfId="0" applyFont="1" applyFill="1" applyBorder="1" applyAlignment="1">
      <alignment horizontal="left" vertical="center" wrapText="1"/>
    </xf>
    <xf numFmtId="0" fontId="9" fillId="14" borderId="3" xfId="0" applyFont="1" applyFill="1" applyBorder="1" applyAlignment="1">
      <alignment vertical="center" wrapText="1"/>
    </xf>
    <xf numFmtId="0" fontId="9" fillId="15" borderId="3" xfId="0" applyFont="1" applyFill="1" applyBorder="1" applyAlignment="1">
      <alignment horizontal="left" vertical="center" wrapText="1"/>
    </xf>
    <xf numFmtId="0" fontId="8" fillId="14" borderId="3" xfId="0" quotePrefix="1" applyFont="1" applyFill="1" applyBorder="1" applyAlignment="1">
      <alignment horizontal="left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8" fillId="14" borderId="3" xfId="0" quotePrefix="1" applyFont="1" applyFill="1" applyBorder="1" applyAlignment="1">
      <alignment horizontal="left" vertical="center"/>
    </xf>
    <xf numFmtId="0" fontId="6" fillId="16" borderId="3" xfId="0" applyFont="1" applyFill="1" applyBorder="1" applyAlignment="1">
      <alignment horizontal="left" vertical="center" wrapText="1"/>
    </xf>
    <xf numFmtId="0" fontId="8" fillId="16" borderId="3" xfId="0" quotePrefix="1" applyFont="1" applyFill="1" applyBorder="1" applyAlignment="1">
      <alignment horizontal="left" vertical="center"/>
    </xf>
    <xf numFmtId="0" fontId="8" fillId="16" borderId="3" xfId="0" quotePrefix="1" applyFont="1" applyFill="1" applyBorder="1" applyAlignment="1">
      <alignment horizontal="left" vertical="center" wrapText="1"/>
    </xf>
    <xf numFmtId="3" fontId="3" fillId="16" borderId="3" xfId="0" applyNumberFormat="1" applyFont="1" applyFill="1" applyBorder="1" applyAlignment="1">
      <alignment horizontal="center"/>
    </xf>
    <xf numFmtId="0" fontId="6" fillId="9" borderId="3" xfId="0" applyFont="1" applyFill="1" applyBorder="1" applyAlignment="1">
      <alignment horizontal="left" vertical="center" wrapText="1"/>
    </xf>
    <xf numFmtId="3" fontId="3" fillId="9" borderId="3" xfId="0" applyNumberFormat="1" applyFont="1" applyFill="1" applyBorder="1" applyAlignment="1">
      <alignment horizontal="center"/>
    </xf>
    <xf numFmtId="0" fontId="8" fillId="9" borderId="3" xfId="0" quotePrefix="1" applyFont="1" applyFill="1" applyBorder="1" applyAlignment="1">
      <alignment horizontal="left" vertical="center" wrapText="1"/>
    </xf>
    <xf numFmtId="0" fontId="8" fillId="17" borderId="3" xfId="0" quotePrefix="1" applyFont="1" applyFill="1" applyBorder="1" applyAlignment="1">
      <alignment horizontal="left" vertical="center" wrapText="1"/>
    </xf>
    <xf numFmtId="3" fontId="3" fillId="14" borderId="3" xfId="0" applyNumberFormat="1" applyFont="1" applyFill="1" applyBorder="1" applyAlignment="1">
      <alignment horizontal="center"/>
    </xf>
    <xf numFmtId="3" fontId="3" fillId="13" borderId="3" xfId="0" applyNumberFormat="1" applyFont="1" applyFill="1" applyBorder="1" applyAlignment="1">
      <alignment horizontal="center"/>
    </xf>
    <xf numFmtId="3" fontId="3" fillId="17" borderId="3" xfId="0" applyNumberFormat="1" applyFont="1" applyFill="1" applyBorder="1" applyAlignment="1">
      <alignment horizontal="center"/>
    </xf>
    <xf numFmtId="0" fontId="23" fillId="18" borderId="3" xfId="0" quotePrefix="1" applyFont="1" applyFill="1" applyBorder="1" applyAlignment="1">
      <alignment horizontal="left" vertical="center" wrapText="1"/>
    </xf>
    <xf numFmtId="3" fontId="3" fillId="18" borderId="3" xfId="0" applyNumberFormat="1" applyFont="1" applyFill="1" applyBorder="1" applyAlignment="1">
      <alignment horizontal="center"/>
    </xf>
    <xf numFmtId="3" fontId="3" fillId="18" borderId="3" xfId="0" applyNumberFormat="1" applyFont="1" applyFill="1" applyBorder="1"/>
    <xf numFmtId="0" fontId="8" fillId="18" borderId="3" xfId="0" quotePrefix="1" applyFont="1" applyFill="1" applyBorder="1" applyAlignment="1">
      <alignment horizontal="left" vertical="center" wrapText="1"/>
    </xf>
    <xf numFmtId="3" fontId="6" fillId="15" borderId="3" xfId="0" applyNumberFormat="1" applyFont="1" applyFill="1" applyBorder="1" applyAlignment="1">
      <alignment horizontal="center"/>
    </xf>
    <xf numFmtId="3" fontId="6" fillId="16" borderId="3" xfId="0" applyNumberFormat="1" applyFont="1" applyFill="1" applyBorder="1" applyAlignment="1">
      <alignment horizontal="center"/>
    </xf>
    <xf numFmtId="3" fontId="6" fillId="14" borderId="3" xfId="0" applyNumberFormat="1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left" vertical="center" wrapText="1"/>
    </xf>
    <xf numFmtId="0" fontId="9" fillId="13" borderId="3" xfId="0" applyFont="1" applyFill="1" applyBorder="1" applyAlignment="1">
      <alignment vertical="center" wrapText="1"/>
    </xf>
    <xf numFmtId="0" fontId="8" fillId="13" borderId="3" xfId="0" quotePrefix="1" applyFont="1" applyFill="1" applyBorder="1" applyAlignment="1">
      <alignment horizontal="left" vertical="center"/>
    </xf>
    <xf numFmtId="3" fontId="6" fillId="14" borderId="3" xfId="0" applyNumberFormat="1" applyFont="1" applyFill="1" applyBorder="1" applyAlignment="1">
      <alignment horizontal="center"/>
    </xf>
    <xf numFmtId="3" fontId="6" fillId="13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49" fontId="21" fillId="0" borderId="7" xfId="9" applyNumberFormat="1" applyFont="1" applyBorder="1" applyAlignment="1">
      <alignment horizontal="left" vertical="center" wrapText="1"/>
    </xf>
    <xf numFmtId="0" fontId="34" fillId="0" borderId="0" xfId="11" applyAlignment="1">
      <alignment horizontal="left" vertical="top"/>
    </xf>
    <xf numFmtId="0" fontId="40" fillId="24" borderId="3" xfId="11" applyFont="1" applyFill="1" applyBorder="1" applyAlignment="1">
      <alignment horizontal="left" vertical="top" wrapText="1"/>
    </xf>
    <xf numFmtId="0" fontId="40" fillId="24" borderId="3" xfId="11" applyFont="1" applyFill="1" applyBorder="1" applyAlignment="1">
      <alignment horizontal="left" vertical="top" wrapText="1" indent="1"/>
    </xf>
    <xf numFmtId="3" fontId="39" fillId="24" borderId="3" xfId="11" applyNumberFormat="1" applyFont="1" applyFill="1" applyBorder="1" applyAlignment="1">
      <alignment horizontal="right" vertical="top" shrinkToFit="1"/>
    </xf>
    <xf numFmtId="0" fontId="40" fillId="0" borderId="3" xfId="11" applyFont="1" applyBorder="1" applyAlignment="1">
      <alignment horizontal="left" vertical="top" wrapText="1" indent="1"/>
    </xf>
    <xf numFmtId="3" fontId="39" fillId="0" borderId="3" xfId="11" applyNumberFormat="1" applyFont="1" applyBorder="1" applyAlignment="1">
      <alignment horizontal="right" vertical="top" shrinkToFit="1"/>
    </xf>
    <xf numFmtId="0" fontId="42" fillId="0" borderId="3" xfId="11" applyFont="1" applyBorder="1" applyAlignment="1">
      <alignment horizontal="left" vertical="top" wrapText="1" indent="1"/>
    </xf>
    <xf numFmtId="3" fontId="41" fillId="0" borderId="3" xfId="11" applyNumberFormat="1" applyFont="1" applyBorder="1" applyAlignment="1">
      <alignment horizontal="right" vertical="top" shrinkToFit="1"/>
    </xf>
    <xf numFmtId="0" fontId="40" fillId="13" borderId="3" xfId="11" applyFont="1" applyFill="1" applyBorder="1" applyAlignment="1">
      <alignment horizontal="left" vertical="top" wrapText="1"/>
    </xf>
    <xf numFmtId="0" fontId="40" fillId="13" borderId="3" xfId="11" applyFont="1" applyFill="1" applyBorder="1" applyAlignment="1">
      <alignment horizontal="left" vertical="top" wrapText="1" indent="1"/>
    </xf>
    <xf numFmtId="3" fontId="39" fillId="13" borderId="3" xfId="11" applyNumberFormat="1" applyFont="1" applyFill="1" applyBorder="1" applyAlignment="1">
      <alignment horizontal="right" vertical="top" shrinkToFit="1"/>
    </xf>
    <xf numFmtId="0" fontId="40" fillId="15" borderId="3" xfId="11" applyFont="1" applyFill="1" applyBorder="1" applyAlignment="1">
      <alignment horizontal="left" vertical="top" wrapText="1"/>
    </xf>
    <xf numFmtId="0" fontId="40" fillId="15" borderId="3" xfId="11" applyFont="1" applyFill="1" applyBorder="1" applyAlignment="1">
      <alignment horizontal="left" vertical="top" wrapText="1" indent="1"/>
    </xf>
    <xf numFmtId="0" fontId="40" fillId="25" borderId="3" xfId="11" applyFont="1" applyFill="1" applyBorder="1" applyAlignment="1">
      <alignment horizontal="left" vertical="top" wrapText="1"/>
    </xf>
    <xf numFmtId="0" fontId="40" fillId="25" borderId="3" xfId="11" applyFont="1" applyFill="1" applyBorder="1" applyAlignment="1">
      <alignment horizontal="left" vertical="top" wrapText="1" indent="1"/>
    </xf>
    <xf numFmtId="3" fontId="39" fillId="25" borderId="3" xfId="11" applyNumberFormat="1" applyFont="1" applyFill="1" applyBorder="1" applyAlignment="1">
      <alignment horizontal="right" vertical="top" shrinkToFit="1"/>
    </xf>
    <xf numFmtId="0" fontId="41" fillId="0" borderId="3" xfId="11" applyFont="1" applyBorder="1" applyAlignment="1">
      <alignment horizontal="left" vertical="top"/>
    </xf>
    <xf numFmtId="0" fontId="42" fillId="0" borderId="3" xfId="10" applyFont="1" applyBorder="1" applyAlignment="1">
      <alignment horizontal="left" vertical="top" wrapText="1" indent="1"/>
    </xf>
    <xf numFmtId="3" fontId="41" fillId="0" borderId="3" xfId="10" applyNumberFormat="1" applyFont="1" applyBorder="1" applyAlignment="1">
      <alignment vertical="top" shrinkToFit="1"/>
    </xf>
    <xf numFmtId="0" fontId="41" fillId="0" borderId="3" xfId="11" applyFont="1" applyBorder="1" applyAlignment="1">
      <alignment vertical="top" wrapText="1"/>
    </xf>
    <xf numFmtId="3" fontId="41" fillId="0" borderId="3" xfId="11" applyNumberFormat="1" applyFont="1" applyBorder="1" applyAlignment="1">
      <alignment vertical="top"/>
    </xf>
    <xf numFmtId="0" fontId="41" fillId="0" borderId="3" xfId="11" applyFont="1" applyBorder="1" applyAlignment="1">
      <alignment vertical="top"/>
    </xf>
    <xf numFmtId="0" fontId="40" fillId="9" borderId="3" xfId="11" applyFont="1" applyFill="1" applyBorder="1" applyAlignment="1">
      <alignment horizontal="left" vertical="top" wrapText="1"/>
    </xf>
    <xf numFmtId="0" fontId="40" fillId="9" borderId="3" xfId="11" applyFont="1" applyFill="1" applyBorder="1" applyAlignment="1">
      <alignment horizontal="left" vertical="top" wrapText="1" indent="1"/>
    </xf>
    <xf numFmtId="3" fontId="39" fillId="9" borderId="3" xfId="11" applyNumberFormat="1" applyFont="1" applyFill="1" applyBorder="1" applyAlignment="1">
      <alignment horizontal="right" vertical="top" shrinkToFit="1"/>
    </xf>
    <xf numFmtId="0" fontId="39" fillId="0" borderId="3" xfId="11" applyFont="1" applyBorder="1" applyAlignment="1">
      <alignment horizontal="left" vertical="top"/>
    </xf>
    <xf numFmtId="0" fontId="9" fillId="26" borderId="3" xfId="0" applyFont="1" applyFill="1" applyBorder="1" applyAlignment="1">
      <alignment horizontal="left" vertical="center" wrapText="1"/>
    </xf>
    <xf numFmtId="49" fontId="26" fillId="26" borderId="6" xfId="1" applyNumberFormat="1" applyFont="1" applyFill="1" applyBorder="1" applyAlignment="1">
      <alignment horizontal="left" vertical="center" wrapText="1"/>
    </xf>
    <xf numFmtId="3" fontId="3" fillId="26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center" vertical="center" wrapText="1"/>
    </xf>
    <xf numFmtId="3" fontId="45" fillId="2" borderId="3" xfId="0" applyNumberFormat="1" applyFont="1" applyFill="1" applyBorder="1" applyAlignment="1">
      <alignment horizontal="center"/>
    </xf>
    <xf numFmtId="3" fontId="45" fillId="2" borderId="3" xfId="0" applyNumberFormat="1" applyFont="1" applyFill="1" applyBorder="1"/>
    <xf numFmtId="0" fontId="9" fillId="2" borderId="3" xfId="0" quotePrefix="1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38" fillId="27" borderId="3" xfId="0" applyFont="1" applyFill="1" applyBorder="1" applyAlignment="1">
      <alignment horizontal="center" vertical="center" wrapText="1"/>
    </xf>
    <xf numFmtId="3" fontId="41" fillId="0" borderId="3" xfId="11" applyNumberFormat="1" applyFont="1" applyBorder="1" applyAlignment="1">
      <alignment horizontal="right" vertical="top"/>
    </xf>
    <xf numFmtId="3" fontId="41" fillId="0" borderId="3" xfId="11" applyNumberFormat="1" applyFont="1" applyBorder="1" applyAlignment="1">
      <alignment horizontal="center" vertical="center"/>
    </xf>
    <xf numFmtId="0" fontId="44" fillId="0" borderId="3" xfId="11" applyFont="1" applyBorder="1" applyAlignment="1">
      <alignment horizontal="center" vertical="top"/>
    </xf>
    <xf numFmtId="3" fontId="39" fillId="2" borderId="3" xfId="11" applyNumberFormat="1" applyFont="1" applyFill="1" applyBorder="1" applyAlignment="1">
      <alignment horizontal="right" vertical="top" shrinkToFit="1"/>
    </xf>
    <xf numFmtId="3" fontId="39" fillId="2" borderId="3" xfId="11" applyNumberFormat="1" applyFont="1" applyFill="1" applyBorder="1" applyAlignment="1">
      <alignment horizontal="center" vertical="center" shrinkToFit="1"/>
    </xf>
    <xf numFmtId="0" fontId="40" fillId="2" borderId="3" xfId="11" applyFont="1" applyFill="1" applyBorder="1" applyAlignment="1">
      <alignment horizontal="left" vertical="top" wrapText="1" indent="1"/>
    </xf>
    <xf numFmtId="0" fontId="40" fillId="0" borderId="3" xfId="11" applyFont="1" applyBorder="1" applyAlignment="1">
      <alignment horizontal="left" vertical="top" wrapText="1"/>
    </xf>
    <xf numFmtId="3" fontId="39" fillId="28" borderId="3" xfId="11" applyNumberFormat="1" applyFont="1" applyFill="1" applyBorder="1" applyAlignment="1">
      <alignment vertical="center" shrinkToFit="1"/>
    </xf>
    <xf numFmtId="3" fontId="39" fillId="28" borderId="3" xfId="11" applyNumberFormat="1" applyFont="1" applyFill="1" applyBorder="1" applyAlignment="1">
      <alignment horizontal="center" vertical="center" shrinkToFit="1"/>
    </xf>
    <xf numFmtId="0" fontId="40" fillId="28" borderId="3" xfId="11" applyFont="1" applyFill="1" applyBorder="1" applyAlignment="1">
      <alignment horizontal="left" vertical="center" wrapText="1" indent="1"/>
    </xf>
    <xf numFmtId="0" fontId="40" fillId="28" borderId="3" xfId="11" applyFont="1" applyFill="1" applyBorder="1" applyAlignment="1">
      <alignment horizontal="left" vertical="top" wrapText="1"/>
    </xf>
    <xf numFmtId="0" fontId="41" fillId="0" borderId="3" xfId="11" applyFont="1" applyBorder="1" applyAlignment="1">
      <alignment horizontal="center" vertical="top"/>
    </xf>
    <xf numFmtId="0" fontId="39" fillId="0" borderId="3" xfId="11" applyFont="1" applyBorder="1" applyAlignment="1">
      <alignment horizontal="center" vertical="top"/>
    </xf>
    <xf numFmtId="1" fontId="41" fillId="0" borderId="3" xfId="11" applyNumberFormat="1" applyFont="1" applyBorder="1" applyAlignment="1">
      <alignment horizontal="center" vertical="top" shrinkToFit="1"/>
    </xf>
    <xf numFmtId="1" fontId="39" fillId="0" borderId="3" xfId="11" applyNumberFormat="1" applyFont="1" applyBorder="1" applyAlignment="1">
      <alignment horizontal="center" vertical="top" shrinkToFit="1"/>
    </xf>
    <xf numFmtId="0" fontId="40" fillId="28" borderId="3" xfId="11" applyFont="1" applyFill="1" applyBorder="1" applyAlignment="1">
      <alignment horizontal="center" vertical="center" wrapText="1"/>
    </xf>
    <xf numFmtId="3" fontId="44" fillId="0" borderId="3" xfId="11" applyNumberFormat="1" applyFont="1" applyBorder="1" applyAlignment="1">
      <alignment horizontal="center" vertical="center"/>
    </xf>
    <xf numFmtId="3" fontId="39" fillId="11" borderId="3" xfId="11" applyNumberFormat="1" applyFont="1" applyFill="1" applyBorder="1" applyAlignment="1">
      <alignment horizontal="center" vertical="center" shrinkToFit="1"/>
    </xf>
    <xf numFmtId="0" fontId="40" fillId="11" borderId="3" xfId="11" applyFont="1" applyFill="1" applyBorder="1" applyAlignment="1">
      <alignment horizontal="left" vertical="top" wrapText="1" indent="1"/>
    </xf>
    <xf numFmtId="0" fontId="40" fillId="11" borderId="3" xfId="11" applyFont="1" applyFill="1" applyBorder="1" applyAlignment="1">
      <alignment horizontal="left" vertical="top" wrapText="1"/>
    </xf>
    <xf numFmtId="3" fontId="39" fillId="0" borderId="3" xfId="11" applyNumberFormat="1" applyFont="1" applyBorder="1" applyAlignment="1">
      <alignment vertical="top"/>
    </xf>
    <xf numFmtId="3" fontId="39" fillId="9" borderId="3" xfId="11" applyNumberFormat="1" applyFont="1" applyFill="1" applyBorder="1" applyAlignment="1">
      <alignment horizontal="center" vertical="center" shrinkToFit="1"/>
    </xf>
    <xf numFmtId="3" fontId="39" fillId="0" borderId="3" xfId="11" applyNumberFormat="1" applyFont="1" applyBorder="1" applyAlignment="1">
      <alignment horizontal="center" vertical="center"/>
    </xf>
    <xf numFmtId="3" fontId="41" fillId="0" borderId="3" xfId="10" applyNumberFormat="1" applyFont="1" applyBorder="1" applyAlignment="1">
      <alignment horizontal="center" vertical="center" shrinkToFit="1"/>
    </xf>
    <xf numFmtId="3" fontId="39" fillId="0" borderId="3" xfId="10" applyNumberFormat="1" applyFont="1" applyBorder="1" applyAlignment="1">
      <alignment vertical="top" shrinkToFit="1"/>
    </xf>
    <xf numFmtId="3" fontId="39" fillId="0" borderId="3" xfId="11" applyNumberFormat="1" applyFont="1" applyBorder="1" applyAlignment="1">
      <alignment horizontal="center" vertical="center" shrinkToFit="1"/>
    </xf>
    <xf numFmtId="3" fontId="39" fillId="25" borderId="3" xfId="11" applyNumberFormat="1" applyFont="1" applyFill="1" applyBorder="1" applyAlignment="1">
      <alignment horizontal="center" vertical="center" shrinkToFit="1"/>
    </xf>
    <xf numFmtId="3" fontId="41" fillId="0" borderId="3" xfId="11" applyNumberFormat="1" applyFont="1" applyBorder="1" applyAlignment="1">
      <alignment horizontal="center" vertical="center" shrinkToFit="1"/>
    </xf>
    <xf numFmtId="3" fontId="41" fillId="0" borderId="3" xfId="11" applyNumberFormat="1" applyFont="1" applyBorder="1" applyAlignment="1">
      <alignment horizontal="center" vertical="top" shrinkToFit="1"/>
    </xf>
    <xf numFmtId="3" fontId="39" fillId="0" borderId="3" xfId="11" applyNumberFormat="1" applyFont="1" applyBorder="1" applyAlignment="1">
      <alignment horizontal="center" vertical="top" shrinkToFit="1"/>
    </xf>
    <xf numFmtId="3" fontId="41" fillId="15" borderId="3" xfId="11" applyNumberFormat="1" applyFont="1" applyFill="1" applyBorder="1" applyAlignment="1">
      <alignment horizontal="right" vertical="top" shrinkToFit="1"/>
    </xf>
    <xf numFmtId="3" fontId="39" fillId="15" borderId="3" xfId="11" applyNumberFormat="1" applyFont="1" applyFill="1" applyBorder="1" applyAlignment="1">
      <alignment horizontal="center" vertical="center" shrinkToFit="1"/>
    </xf>
    <xf numFmtId="3" fontId="39" fillId="15" borderId="3" xfId="11" applyNumberFormat="1" applyFont="1" applyFill="1" applyBorder="1" applyAlignment="1">
      <alignment horizontal="center" vertical="top" shrinkToFit="1"/>
    </xf>
    <xf numFmtId="3" fontId="41" fillId="13" borderId="3" xfId="11" applyNumberFormat="1" applyFont="1" applyFill="1" applyBorder="1" applyAlignment="1">
      <alignment horizontal="center" vertical="center" shrinkToFit="1"/>
    </xf>
    <xf numFmtId="3" fontId="39" fillId="13" borderId="3" xfId="11" applyNumberFormat="1" applyFont="1" applyFill="1" applyBorder="1" applyAlignment="1">
      <alignment horizontal="center" vertical="center" shrinkToFit="1"/>
    </xf>
    <xf numFmtId="3" fontId="39" fillId="24" borderId="3" xfId="11" applyNumberFormat="1" applyFont="1" applyFill="1" applyBorder="1" applyAlignment="1">
      <alignment horizontal="center" vertical="center" shrinkToFit="1"/>
    </xf>
    <xf numFmtId="0" fontId="40" fillId="28" borderId="3" xfId="11" applyFont="1" applyFill="1" applyBorder="1" applyAlignment="1">
      <alignment horizontal="left" vertical="center" wrapText="1"/>
    </xf>
    <xf numFmtId="3" fontId="34" fillId="0" borderId="0" xfId="11" applyNumberFormat="1" applyAlignment="1">
      <alignment horizontal="left" vertical="top"/>
    </xf>
    <xf numFmtId="1" fontId="41" fillId="0" borderId="3" xfId="11" applyNumberFormat="1" applyFont="1" applyBorder="1" applyAlignment="1">
      <alignment horizontal="center" vertical="center" shrinkToFit="1"/>
    </xf>
    <xf numFmtId="1" fontId="39" fillId="0" borderId="3" xfId="11" applyNumberFormat="1" applyFont="1" applyBorder="1" applyAlignment="1">
      <alignment horizontal="center" vertical="center" shrinkToFit="1"/>
    </xf>
    <xf numFmtId="2" fontId="39" fillId="28" borderId="3" xfId="11" applyNumberFormat="1" applyFont="1" applyFill="1" applyBorder="1" applyAlignment="1">
      <alignment vertical="center" shrinkToFit="1"/>
    </xf>
    <xf numFmtId="2" fontId="39" fillId="28" borderId="3" xfId="11" applyNumberFormat="1" applyFont="1" applyFill="1" applyBorder="1" applyAlignment="1">
      <alignment horizontal="center" vertical="center" shrinkToFit="1"/>
    </xf>
    <xf numFmtId="3" fontId="37" fillId="29" borderId="3" xfId="11" applyNumberFormat="1" applyFont="1" applyFill="1" applyBorder="1" applyAlignment="1">
      <alignment vertical="top" shrinkToFit="1"/>
    </xf>
    <xf numFmtId="0" fontId="40" fillId="29" borderId="3" xfId="11" applyFont="1" applyFill="1" applyBorder="1" applyAlignment="1">
      <alignment horizontal="center" vertical="center" wrapText="1"/>
    </xf>
    <xf numFmtId="0" fontId="37" fillId="29" borderId="3" xfId="11" applyFont="1" applyFill="1" applyBorder="1" applyAlignment="1">
      <alignment horizontal="left" vertical="top" wrapText="1"/>
    </xf>
    <xf numFmtId="3" fontId="35" fillId="12" borderId="0" xfId="10" applyNumberFormat="1" applyFont="1" applyFill="1" applyAlignment="1">
      <alignment horizontal="center" vertical="center" wrapText="1"/>
    </xf>
    <xf numFmtId="3" fontId="20" fillId="12" borderId="3" xfId="10" applyNumberFormat="1" applyFont="1" applyFill="1" applyBorder="1" applyAlignment="1">
      <alignment horizontal="center" vertical="center" wrapText="1"/>
    </xf>
    <xf numFmtId="0" fontId="27" fillId="0" borderId="0" xfId="10"/>
    <xf numFmtId="164" fontId="1" fillId="0" borderId="0" xfId="10" applyNumberFormat="1" applyFont="1"/>
    <xf numFmtId="164" fontId="27" fillId="0" borderId="0" xfId="10" applyNumberFormat="1"/>
    <xf numFmtId="164" fontId="27" fillId="23" borderId="0" xfId="10" applyNumberFormat="1" applyFill="1"/>
    <xf numFmtId="0" fontId="27" fillId="23" borderId="0" xfId="10" applyFill="1"/>
    <xf numFmtId="0" fontId="27" fillId="22" borderId="0" xfId="10" applyFill="1"/>
    <xf numFmtId="0" fontId="1" fillId="22" borderId="0" xfId="10" applyFont="1" applyFill="1"/>
    <xf numFmtId="0" fontId="27" fillId="21" borderId="0" xfId="10" applyFill="1"/>
    <xf numFmtId="0" fontId="1" fillId="21" borderId="0" xfId="10" applyFont="1" applyFill="1"/>
    <xf numFmtId="0" fontId="27" fillId="14" borderId="0" xfId="10" applyFill="1"/>
    <xf numFmtId="14" fontId="27" fillId="14" borderId="0" xfId="10" applyNumberFormat="1" applyFill="1"/>
    <xf numFmtId="0" fontId="1" fillId="14" borderId="0" xfId="10" applyFont="1" applyFill="1"/>
    <xf numFmtId="0" fontId="27" fillId="20" borderId="0" xfId="10" applyFill="1"/>
    <xf numFmtId="0" fontId="1" fillId="20" borderId="0" xfId="10" applyFont="1" applyFill="1"/>
    <xf numFmtId="0" fontId="27" fillId="19" borderId="0" xfId="10" applyFill="1"/>
    <xf numFmtId="0" fontId="1" fillId="19" borderId="0" xfId="10" applyFont="1" applyFill="1"/>
    <xf numFmtId="164" fontId="27" fillId="15" borderId="0" xfId="10" applyNumberFormat="1" applyFill="1"/>
    <xf numFmtId="164" fontId="27" fillId="13" borderId="0" xfId="10" applyNumberFormat="1" applyFill="1"/>
    <xf numFmtId="0" fontId="27" fillId="13" borderId="0" xfId="10" applyFill="1"/>
    <xf numFmtId="0" fontId="1" fillId="13" borderId="0" xfId="10" applyFont="1" applyFill="1"/>
    <xf numFmtId="3" fontId="27" fillId="14" borderId="0" xfId="10" applyNumberFormat="1" applyFill="1"/>
    <xf numFmtId="3" fontId="27" fillId="0" borderId="0" xfId="10" applyNumberFormat="1"/>
    <xf numFmtId="3" fontId="6" fillId="9" borderId="3" xfId="0" applyNumberFormat="1" applyFont="1" applyFill="1" applyBorder="1" applyAlignment="1">
      <alignment horizontal="center"/>
    </xf>
    <xf numFmtId="3" fontId="6" fillId="18" borderId="3" xfId="0" applyNumberFormat="1" applyFont="1" applyFill="1" applyBorder="1"/>
    <xf numFmtId="3" fontId="6" fillId="18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27" fillId="0" borderId="0" xfId="10" applyNumberFormat="1"/>
    <xf numFmtId="164" fontId="38" fillId="0" borderId="0" xfId="10" applyNumberFormat="1" applyFont="1"/>
    <xf numFmtId="0" fontId="27" fillId="0" borderId="3" xfId="10" applyBorder="1"/>
    <xf numFmtId="4" fontId="27" fillId="0" borderId="3" xfId="10" applyNumberFormat="1" applyBorder="1"/>
    <xf numFmtId="4" fontId="38" fillId="0" borderId="0" xfId="10" applyNumberFormat="1" applyFont="1"/>
    <xf numFmtId="0" fontId="38" fillId="0" borderId="0" xfId="10" applyFont="1"/>
    <xf numFmtId="3" fontId="39" fillId="24" borderId="3" xfId="11" applyNumberFormat="1" applyFont="1" applyFill="1" applyBorder="1" applyAlignment="1">
      <alignment horizontal="center" vertical="top" shrinkToFit="1"/>
    </xf>
    <xf numFmtId="3" fontId="39" fillId="0" borderId="3" xfId="11" applyNumberFormat="1" applyFont="1" applyBorder="1" applyAlignment="1">
      <alignment horizontal="right" vertical="top"/>
    </xf>
    <xf numFmtId="3" fontId="50" fillId="0" borderId="3" xfId="11" applyNumberFormat="1" applyFont="1" applyBorder="1" applyAlignment="1">
      <alignment horizontal="center" vertical="center"/>
    </xf>
    <xf numFmtId="4" fontId="41" fillId="0" borderId="3" xfId="11" applyNumberFormat="1" applyFont="1" applyBorder="1" applyAlignment="1">
      <alignment horizontal="center" vertical="center"/>
    </xf>
    <xf numFmtId="4" fontId="41" fillId="0" borderId="3" xfId="11" applyNumberFormat="1" applyFont="1" applyBorder="1" applyAlignment="1">
      <alignment vertical="top"/>
    </xf>
    <xf numFmtId="4" fontId="44" fillId="0" borderId="3" xfId="11" applyNumberFormat="1" applyFont="1" applyBorder="1" applyAlignment="1">
      <alignment horizontal="center" vertical="center"/>
    </xf>
    <xf numFmtId="4" fontId="39" fillId="0" borderId="3" xfId="11" applyNumberFormat="1" applyFont="1" applyBorder="1" applyAlignment="1">
      <alignment vertical="top"/>
    </xf>
    <xf numFmtId="4" fontId="39" fillId="0" borderId="3" xfId="11" applyNumberFormat="1" applyFont="1" applyBorder="1" applyAlignment="1">
      <alignment horizontal="center" vertical="center"/>
    </xf>
    <xf numFmtId="3" fontId="39" fillId="15" borderId="3" xfId="11" applyNumberFormat="1" applyFont="1" applyFill="1" applyBorder="1" applyAlignment="1">
      <alignment horizontal="right" vertical="top" shrinkToFit="1"/>
    </xf>
    <xf numFmtId="3" fontId="51" fillId="0" borderId="3" xfId="11" applyNumberFormat="1" applyFont="1" applyBorder="1" applyAlignment="1">
      <alignment horizontal="center" vertical="center"/>
    </xf>
    <xf numFmtId="3" fontId="51" fillId="0" borderId="3" xfId="11" applyNumberFormat="1" applyFont="1" applyBorder="1" applyAlignment="1">
      <alignment vertical="top"/>
    </xf>
    <xf numFmtId="0" fontId="3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4" fillId="0" borderId="0" xfId="11" applyAlignment="1">
      <alignment horizontal="left" vertical="top"/>
    </xf>
    <xf numFmtId="0" fontId="46" fillId="0" borderId="0" xfId="11" applyFont="1" applyAlignment="1">
      <alignment horizontal="left" vertical="top"/>
    </xf>
    <xf numFmtId="0" fontId="34" fillId="0" borderId="0" xfId="11" applyAlignment="1">
      <alignment horizontal="center" vertical="top"/>
    </xf>
    <xf numFmtId="0" fontId="32" fillId="0" borderId="0" xfId="10" applyFont="1" applyAlignment="1">
      <alignment horizontal="left" wrapText="1"/>
    </xf>
    <xf numFmtId="0" fontId="18" fillId="0" borderId="0" xfId="10" applyFont="1" applyAlignment="1">
      <alignment horizontal="left" wrapText="1"/>
    </xf>
    <xf numFmtId="0" fontId="35" fillId="29" borderId="0" xfId="12" applyFont="1" applyFill="1" applyAlignment="1">
      <alignment horizontal="center" vertical="center"/>
    </xf>
    <xf numFmtId="3" fontId="47" fillId="12" borderId="8" xfId="10" applyNumberFormat="1" applyFont="1" applyFill="1" applyBorder="1" applyAlignment="1">
      <alignment horizontal="center" vertical="center" wrapText="1"/>
    </xf>
    <xf numFmtId="3" fontId="47" fillId="12" borderId="0" xfId="10" applyNumberFormat="1" applyFont="1" applyFill="1" applyAlignment="1">
      <alignment horizontal="center" vertical="center" wrapText="1"/>
    </xf>
    <xf numFmtId="0" fontId="44" fillId="0" borderId="0" xfId="11" applyFont="1" applyAlignment="1">
      <alignment horizontal="left" vertical="top"/>
    </xf>
    <xf numFmtId="0" fontId="46" fillId="0" borderId="0" xfId="11" applyFont="1" applyAlignment="1">
      <alignment horizontal="left" vertical="top" wrapText="1"/>
    </xf>
    <xf numFmtId="0" fontId="27" fillId="0" borderId="0" xfId="10" applyAlignment="1">
      <alignment horizontal="center"/>
    </xf>
    <xf numFmtId="165" fontId="27" fillId="0" borderId="0" xfId="10" applyNumberFormat="1"/>
  </cellXfs>
  <cellStyles count="14">
    <cellStyle name="Hyperlink 2" xfId="3" xr:uid="{24FA7A30-AFB4-4032-9B54-93FD358F8892}"/>
    <cellStyle name="Hyperlink 3" xfId="4" xr:uid="{126FB225-B7F0-4E91-B762-F99B35D86773}"/>
    <cellStyle name="Normal" xfId="13" xr:uid="{AF1E2D5F-C045-42C3-9C9C-5AE4F139E2E4}"/>
    <cellStyle name="Normal 2" xfId="5" xr:uid="{50E584A7-8965-4EF0-BA09-2C561F542D7F}"/>
    <cellStyle name="Normal 3" xfId="6" xr:uid="{218704E8-B1C4-48F2-9482-BEC59B46EB7D}"/>
    <cellStyle name="Normal_Sheet1" xfId="7" xr:uid="{465F3F9C-6540-451F-8D06-37F3595AB560}"/>
    <cellStyle name="Normalno" xfId="0" builtinId="0"/>
    <cellStyle name="Normalno 2" xfId="1" xr:uid="{A9C89A24-5FAE-4BF2-AD03-5239386B1B72}"/>
    <cellStyle name="Normalno 2 2" xfId="12" xr:uid="{C59A35A4-B95C-4252-848B-ECF924542656}"/>
    <cellStyle name="Normalno 3" xfId="10" xr:uid="{A8FDB4A1-8ABE-46CD-9A18-4F522F852176}"/>
    <cellStyle name="Normalno 4" xfId="9" xr:uid="{A21C9B1C-EC8A-458E-A93B-06472D98C7DB}"/>
    <cellStyle name="Normalno 7" xfId="11" xr:uid="{FD0C68AB-4191-41B5-918F-F5A34A27CE97}"/>
    <cellStyle name="Obično_GFI-POD ver. 1.0.5" xfId="8" xr:uid="{13920892-D617-4BD1-8BBC-57ABD56BD0F9}"/>
    <cellStyle name="Zarez 2" xfId="2" xr:uid="{FAA5E688-0870-434D-A5B1-D33A30126258}"/>
  </cellStyles>
  <dxfs count="0"/>
  <tableStyles count="0" defaultTableStyle="TableStyleMedium2" defaultPivotStyle="PivotStyleLight16"/>
  <colors>
    <mruColors>
      <color rgb="FFFFFFCC"/>
      <color rgb="FFCCCCFF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182216</xdr:rowOff>
    </xdr:from>
    <xdr:ext cx="6783457" cy="45719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3CE8B606-4B17-4BDB-8148-F9649E715AE0}"/>
            </a:ext>
          </a:extLst>
        </xdr:cNvPr>
        <xdr:cNvSpPr/>
      </xdr:nvSpPr>
      <xdr:spPr>
        <a:xfrm>
          <a:off x="0" y="487016"/>
          <a:ext cx="6783457" cy="45719"/>
        </a:xfrm>
        <a:custGeom>
          <a:avLst/>
          <a:gdLst/>
          <a:ahLst/>
          <a:cxnLst/>
          <a:rect l="0" t="0" r="0" b="0"/>
          <a:pathLst>
            <a:path w="9540240">
              <a:moveTo>
                <a:pt x="0" y="0"/>
              </a:moveTo>
              <a:lnTo>
                <a:pt x="1170012" y="0"/>
              </a:lnTo>
            </a:path>
            <a:path w="9540240">
              <a:moveTo>
                <a:pt x="1170012" y="0"/>
              </a:moveTo>
              <a:lnTo>
                <a:pt x="5490006" y="0"/>
              </a:lnTo>
            </a:path>
            <a:path w="9540240">
              <a:moveTo>
                <a:pt x="5490006" y="0"/>
              </a:moveTo>
              <a:lnTo>
                <a:pt x="6570002" y="0"/>
              </a:lnTo>
            </a:path>
            <a:path w="9540240">
              <a:moveTo>
                <a:pt x="6570002" y="0"/>
              </a:moveTo>
              <a:lnTo>
                <a:pt x="7650010" y="0"/>
              </a:lnTo>
            </a:path>
            <a:path w="9540240">
              <a:moveTo>
                <a:pt x="7650010" y="0"/>
              </a:moveTo>
              <a:lnTo>
                <a:pt x="8460003" y="0"/>
              </a:lnTo>
            </a:path>
            <a:path w="9540240">
              <a:moveTo>
                <a:pt x="8460003" y="0"/>
              </a:moveTo>
              <a:lnTo>
                <a:pt x="9540011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36</xdr:row>
      <xdr:rowOff>149088</xdr:rowOff>
    </xdr:from>
    <xdr:ext cx="0" cy="2940324"/>
    <xdr:sp macro="" textlink="">
      <xdr:nvSpPr>
        <xdr:cNvPr id="3" name="Shape 11">
          <a:extLst>
            <a:ext uri="{FF2B5EF4-FFF2-40B4-BE49-F238E27FC236}">
              <a16:creationId xmlns:a16="http://schemas.microsoft.com/office/drawing/2014/main" id="{528020ED-2AC1-493B-B450-02B81F46614B}"/>
            </a:ext>
          </a:extLst>
        </xdr:cNvPr>
        <xdr:cNvSpPr/>
      </xdr:nvSpPr>
      <xdr:spPr>
        <a:xfrm flipH="1">
          <a:off x="0" y="5978388"/>
          <a:ext cx="0" cy="2940324"/>
        </a:xfrm>
        <a:custGeom>
          <a:avLst/>
          <a:gdLst/>
          <a:ahLst/>
          <a:cxnLst/>
          <a:rect l="0" t="0" r="0" b="0"/>
          <a:pathLst>
            <a:path w="9540240">
              <a:moveTo>
                <a:pt x="0" y="0"/>
              </a:moveTo>
              <a:lnTo>
                <a:pt x="1170012" y="0"/>
              </a:lnTo>
            </a:path>
            <a:path w="9540240">
              <a:moveTo>
                <a:pt x="1170012" y="0"/>
              </a:moveTo>
              <a:lnTo>
                <a:pt x="5490006" y="0"/>
              </a:lnTo>
            </a:path>
            <a:path w="9540240">
              <a:moveTo>
                <a:pt x="5490006" y="0"/>
              </a:moveTo>
              <a:lnTo>
                <a:pt x="6570002" y="0"/>
              </a:lnTo>
            </a:path>
            <a:path w="9540240">
              <a:moveTo>
                <a:pt x="6570002" y="0"/>
              </a:moveTo>
              <a:lnTo>
                <a:pt x="7650010" y="0"/>
              </a:lnTo>
            </a:path>
            <a:path w="9540240">
              <a:moveTo>
                <a:pt x="7650010" y="0"/>
              </a:moveTo>
              <a:lnTo>
                <a:pt x="8460003" y="0"/>
              </a:lnTo>
            </a:path>
            <a:path w="9540240">
              <a:moveTo>
                <a:pt x="8460003" y="0"/>
              </a:moveTo>
              <a:lnTo>
                <a:pt x="9540011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zoomScaleNormal="100" workbookViewId="0">
      <selection activeCell="A13" sqref="A13:E13"/>
    </sheetView>
  </sheetViews>
  <sheetFormatPr defaultRowHeight="15" x14ac:dyDescent="0.25"/>
  <cols>
    <col min="5" max="7" width="25.28515625" customWidth="1"/>
  </cols>
  <sheetData>
    <row r="1" spans="1:8" ht="47.25" customHeight="1" x14ac:dyDescent="0.25">
      <c r="A1" s="216" t="s">
        <v>117</v>
      </c>
      <c r="B1" s="217"/>
      <c r="C1" s="217"/>
      <c r="D1" s="217"/>
    </row>
    <row r="2" spans="1:8" hidden="1" x14ac:dyDescent="0.25"/>
    <row r="3" spans="1:8" hidden="1" x14ac:dyDescent="0.25"/>
    <row r="4" spans="1:8" ht="49.5" customHeight="1" x14ac:dyDescent="0.25">
      <c r="A4" s="220" t="s">
        <v>217</v>
      </c>
      <c r="B4" s="220"/>
      <c r="C4" s="220"/>
      <c r="D4" s="220"/>
      <c r="E4" s="220"/>
      <c r="F4" s="220"/>
      <c r="G4" s="220"/>
    </row>
    <row r="5" spans="1:8" ht="8.25" customHeight="1" x14ac:dyDescent="0.25">
      <c r="A5" s="4"/>
      <c r="B5" s="4"/>
      <c r="C5" s="4"/>
      <c r="D5" s="4"/>
      <c r="E5" s="4"/>
      <c r="F5" s="4"/>
      <c r="G5" s="4"/>
    </row>
    <row r="6" spans="1:8" ht="15.75" x14ac:dyDescent="0.25">
      <c r="A6" s="220" t="s">
        <v>17</v>
      </c>
      <c r="B6" s="220"/>
      <c r="C6" s="220"/>
      <c r="D6" s="220"/>
      <c r="E6" s="220"/>
      <c r="F6" s="220"/>
      <c r="G6" s="221"/>
    </row>
    <row r="7" spans="1:8" ht="18" x14ac:dyDescent="0.25">
      <c r="A7" s="4"/>
      <c r="B7" s="4"/>
      <c r="C7" s="4"/>
      <c r="D7" s="4"/>
      <c r="E7" s="4"/>
      <c r="F7" s="4"/>
      <c r="G7" s="5"/>
    </row>
    <row r="8" spans="1:8" ht="15.75" x14ac:dyDescent="0.25">
      <c r="A8" s="220" t="s">
        <v>21</v>
      </c>
      <c r="B8" s="222"/>
      <c r="C8" s="222"/>
      <c r="D8" s="222"/>
      <c r="E8" s="222"/>
      <c r="F8" s="222"/>
      <c r="G8" s="222"/>
    </row>
    <row r="9" spans="1:8" ht="18" x14ac:dyDescent="0.25">
      <c r="A9" s="1"/>
      <c r="B9" s="2"/>
      <c r="C9" s="2"/>
      <c r="D9" s="2"/>
      <c r="E9" s="6"/>
      <c r="F9" s="7"/>
      <c r="G9" s="7"/>
    </row>
    <row r="10" spans="1:8" x14ac:dyDescent="0.25">
      <c r="A10" s="24"/>
      <c r="B10" s="25"/>
      <c r="C10" s="25"/>
      <c r="D10" s="26"/>
      <c r="E10" s="27"/>
      <c r="F10" s="3" t="s">
        <v>34</v>
      </c>
      <c r="G10" s="125" t="s">
        <v>158</v>
      </c>
    </row>
    <row r="11" spans="1:8" x14ac:dyDescent="0.25">
      <c r="A11" s="223" t="s">
        <v>0</v>
      </c>
      <c r="B11" s="224"/>
      <c r="C11" s="224"/>
      <c r="D11" s="224"/>
      <c r="E11" s="225"/>
      <c r="F11" s="28">
        <f t="shared" ref="F11" si="0">F12+F13</f>
        <v>1734136.5</v>
      </c>
      <c r="G11" s="28">
        <f t="shared" ref="G11" si="1">G12+G13</f>
        <v>1919988.21</v>
      </c>
    </row>
    <row r="12" spans="1:8" x14ac:dyDescent="0.25">
      <c r="A12" s="226" t="s">
        <v>28</v>
      </c>
      <c r="B12" s="227"/>
      <c r="C12" s="227"/>
      <c r="D12" s="227"/>
      <c r="E12" s="219"/>
      <c r="F12" s="29">
        <v>1734049</v>
      </c>
      <c r="G12" s="29">
        <v>1919824</v>
      </c>
    </row>
    <row r="13" spans="1:8" x14ac:dyDescent="0.25">
      <c r="A13" s="218" t="s">
        <v>29</v>
      </c>
      <c r="B13" s="219"/>
      <c r="C13" s="219"/>
      <c r="D13" s="219"/>
      <c r="E13" s="219"/>
      <c r="F13" s="29">
        <v>87.5</v>
      </c>
      <c r="G13" s="29">
        <v>164.21</v>
      </c>
    </row>
    <row r="14" spans="1:8" x14ac:dyDescent="0.25">
      <c r="A14" s="31" t="s">
        <v>1</v>
      </c>
      <c r="B14" s="38"/>
      <c r="C14" s="38"/>
      <c r="D14" s="38"/>
      <c r="E14" s="38"/>
      <c r="F14" s="28">
        <f t="shared" ref="F14" si="2">F15+F16</f>
        <v>1762469.28</v>
      </c>
      <c r="G14" s="28">
        <f t="shared" ref="G14" si="3">G15+G16</f>
        <v>1948821.52</v>
      </c>
      <c r="H14" t="s">
        <v>168</v>
      </c>
    </row>
    <row r="15" spans="1:8" x14ac:dyDescent="0.25">
      <c r="A15" s="228" t="s">
        <v>30</v>
      </c>
      <c r="B15" s="227"/>
      <c r="C15" s="227"/>
      <c r="D15" s="227"/>
      <c r="E15" s="227"/>
      <c r="F15" s="29">
        <v>1678151.01</v>
      </c>
      <c r="G15" s="29">
        <v>1808631.02</v>
      </c>
    </row>
    <row r="16" spans="1:8" x14ac:dyDescent="0.25">
      <c r="A16" s="218" t="s">
        <v>31</v>
      </c>
      <c r="B16" s="219"/>
      <c r="C16" s="219"/>
      <c r="D16" s="219"/>
      <c r="E16" s="219"/>
      <c r="F16" s="29">
        <v>84318.27</v>
      </c>
      <c r="G16" s="29">
        <v>140190.5</v>
      </c>
    </row>
    <row r="17" spans="1:7" x14ac:dyDescent="0.25">
      <c r="A17" s="229" t="s">
        <v>52</v>
      </c>
      <c r="B17" s="224"/>
      <c r="C17" s="224"/>
      <c r="D17" s="224"/>
      <c r="E17" s="224"/>
      <c r="F17" s="28">
        <f>F11-F14</f>
        <v>-28332.780000000028</v>
      </c>
      <c r="G17" s="28">
        <f t="shared" ref="G17" si="4">G11-G14</f>
        <v>-28833.310000000056</v>
      </c>
    </row>
    <row r="18" spans="1:7" ht="18" x14ac:dyDescent="0.25">
      <c r="A18" s="4"/>
      <c r="B18" s="20"/>
      <c r="C18" s="20"/>
      <c r="D18" s="20"/>
      <c r="E18" s="20"/>
      <c r="F18" s="21"/>
      <c r="G18" s="21"/>
    </row>
    <row r="19" spans="1:7" ht="15.75" x14ac:dyDescent="0.25">
      <c r="A19" s="220" t="s">
        <v>22</v>
      </c>
      <c r="B19" s="222"/>
      <c r="C19" s="222"/>
      <c r="D19" s="222"/>
      <c r="E19" s="222"/>
      <c r="F19" s="222"/>
      <c r="G19" s="222"/>
    </row>
    <row r="20" spans="1:7" ht="18" x14ac:dyDescent="0.25">
      <c r="A20" s="4"/>
      <c r="B20" s="20"/>
      <c r="C20" s="20"/>
      <c r="D20" s="20"/>
      <c r="E20" s="20"/>
      <c r="F20" s="21"/>
      <c r="G20" s="21"/>
    </row>
    <row r="21" spans="1:7" x14ac:dyDescent="0.25">
      <c r="A21" s="24"/>
      <c r="B21" s="25"/>
      <c r="C21" s="25"/>
      <c r="D21" s="26"/>
      <c r="E21" s="27"/>
      <c r="F21" s="3" t="s">
        <v>34</v>
      </c>
      <c r="G21" s="125" t="s">
        <v>158</v>
      </c>
    </row>
    <row r="22" spans="1:7" x14ac:dyDescent="0.25">
      <c r="A22" s="218" t="s">
        <v>32</v>
      </c>
      <c r="B22" s="219"/>
      <c r="C22" s="219"/>
      <c r="D22" s="219"/>
      <c r="E22" s="219"/>
      <c r="F22" s="29" t="s">
        <v>163</v>
      </c>
      <c r="G22" s="29"/>
    </row>
    <row r="23" spans="1:7" x14ac:dyDescent="0.25">
      <c r="A23" s="218" t="s">
        <v>33</v>
      </c>
      <c r="B23" s="219"/>
      <c r="C23" s="219"/>
      <c r="D23" s="219"/>
      <c r="E23" s="219"/>
      <c r="F23" s="29"/>
      <c r="G23" s="29"/>
    </row>
    <row r="24" spans="1:7" x14ac:dyDescent="0.25">
      <c r="A24" s="229" t="s">
        <v>2</v>
      </c>
      <c r="B24" s="224"/>
      <c r="C24" s="224"/>
      <c r="D24" s="224"/>
      <c r="E24" s="224"/>
      <c r="F24" s="28">
        <v>0</v>
      </c>
      <c r="G24" s="28">
        <f t="shared" ref="G24" si="5">G22-G23</f>
        <v>0</v>
      </c>
    </row>
    <row r="25" spans="1:7" x14ac:dyDescent="0.25">
      <c r="A25" s="229" t="s">
        <v>53</v>
      </c>
      <c r="B25" s="224"/>
      <c r="C25" s="224"/>
      <c r="D25" s="224"/>
      <c r="E25" s="224"/>
      <c r="F25" s="28">
        <v>0</v>
      </c>
      <c r="G25" s="28">
        <v>0</v>
      </c>
    </row>
    <row r="26" spans="1:7" ht="18" x14ac:dyDescent="0.25">
      <c r="A26" s="19"/>
      <c r="B26" s="20"/>
      <c r="C26" s="20"/>
      <c r="D26" s="20"/>
      <c r="E26" s="20"/>
      <c r="F26" s="21"/>
      <c r="G26" s="21"/>
    </row>
    <row r="27" spans="1:7" ht="15.75" x14ac:dyDescent="0.25">
      <c r="A27" s="220" t="s">
        <v>54</v>
      </c>
      <c r="B27" s="222"/>
      <c r="C27" s="222"/>
      <c r="D27" s="222"/>
      <c r="E27" s="222"/>
      <c r="F27" s="222"/>
      <c r="G27" s="222"/>
    </row>
    <row r="28" spans="1:7" ht="15.75" x14ac:dyDescent="0.25">
      <c r="A28" s="36"/>
      <c r="B28" s="37"/>
      <c r="C28" s="37"/>
      <c r="D28" s="37"/>
      <c r="E28" s="37"/>
      <c r="F28" s="37"/>
      <c r="G28" s="37"/>
    </row>
    <row r="29" spans="1:7" x14ac:dyDescent="0.25">
      <c r="A29" s="24"/>
      <c r="B29" s="25"/>
      <c r="C29" s="25"/>
      <c r="D29" s="26"/>
      <c r="E29" s="27"/>
      <c r="F29" s="3" t="s">
        <v>34</v>
      </c>
      <c r="G29" s="125" t="s">
        <v>158</v>
      </c>
    </row>
    <row r="30" spans="1:7" ht="15" customHeight="1" x14ac:dyDescent="0.25">
      <c r="A30" s="230" t="s">
        <v>55</v>
      </c>
      <c r="B30" s="231"/>
      <c r="C30" s="231"/>
      <c r="D30" s="231"/>
      <c r="E30" s="232"/>
      <c r="F30" s="39">
        <v>0</v>
      </c>
      <c r="G30" s="39">
        <v>0</v>
      </c>
    </row>
    <row r="31" spans="1:7" ht="15" customHeight="1" x14ac:dyDescent="0.25">
      <c r="A31" s="229" t="s">
        <v>56</v>
      </c>
      <c r="B31" s="224"/>
      <c r="C31" s="224"/>
      <c r="D31" s="224"/>
      <c r="E31" s="224"/>
      <c r="F31" s="40">
        <f t="shared" ref="F31:G31" si="6">F25+F30</f>
        <v>0</v>
      </c>
      <c r="G31" s="40">
        <f t="shared" si="6"/>
        <v>0</v>
      </c>
    </row>
    <row r="32" spans="1:7" ht="45" customHeight="1" x14ac:dyDescent="0.25">
      <c r="A32" s="223" t="s">
        <v>57</v>
      </c>
      <c r="B32" s="235"/>
      <c r="C32" s="235"/>
      <c r="D32" s="235"/>
      <c r="E32" s="236"/>
      <c r="F32" s="40">
        <f t="shared" ref="F32:G32" si="7">F17+F24+F30-F31</f>
        <v>-28332.780000000028</v>
      </c>
      <c r="G32" s="40">
        <f t="shared" si="7"/>
        <v>-28833.310000000056</v>
      </c>
    </row>
    <row r="33" spans="1:7" ht="15.75" x14ac:dyDescent="0.25">
      <c r="A33" s="41"/>
      <c r="B33" s="42"/>
      <c r="C33" s="42"/>
      <c r="D33" s="42"/>
      <c r="E33" s="42"/>
      <c r="F33" s="42"/>
      <c r="G33" s="42"/>
    </row>
    <row r="34" spans="1:7" ht="15.75" x14ac:dyDescent="0.25">
      <c r="A34" s="237" t="s">
        <v>51</v>
      </c>
      <c r="B34" s="237"/>
      <c r="C34" s="237"/>
      <c r="D34" s="237"/>
      <c r="E34" s="237"/>
      <c r="F34" s="237"/>
      <c r="G34" s="237"/>
    </row>
    <row r="35" spans="1:7" ht="18" x14ac:dyDescent="0.25">
      <c r="A35" s="43"/>
      <c r="B35" s="44"/>
      <c r="C35" s="44"/>
      <c r="D35" s="44"/>
      <c r="E35" s="44"/>
      <c r="F35" s="45"/>
      <c r="G35" s="45"/>
    </row>
    <row r="36" spans="1:7" x14ac:dyDescent="0.25">
      <c r="A36" s="46"/>
      <c r="B36" s="47"/>
      <c r="C36" s="47"/>
      <c r="D36" s="48"/>
      <c r="E36" s="49"/>
      <c r="F36" s="50" t="s">
        <v>34</v>
      </c>
      <c r="G36" s="125" t="s">
        <v>158</v>
      </c>
    </row>
    <row r="37" spans="1:7" x14ac:dyDescent="0.25">
      <c r="A37" s="230" t="s">
        <v>55</v>
      </c>
      <c r="B37" s="231"/>
      <c r="C37" s="231"/>
      <c r="D37" s="231"/>
      <c r="E37" s="232"/>
      <c r="F37" s="39">
        <v>0</v>
      </c>
      <c r="G37" s="39">
        <f>F40</f>
        <v>0</v>
      </c>
    </row>
    <row r="38" spans="1:7" ht="28.5" customHeight="1" x14ac:dyDescent="0.25">
      <c r="A38" s="230" t="s">
        <v>58</v>
      </c>
      <c r="B38" s="231"/>
      <c r="C38" s="231"/>
      <c r="D38" s="231"/>
      <c r="E38" s="232"/>
      <c r="F38" s="39">
        <v>0</v>
      </c>
      <c r="G38" s="39">
        <v>0</v>
      </c>
    </row>
    <row r="39" spans="1:7" x14ac:dyDescent="0.25">
      <c r="A39" s="230" t="s">
        <v>59</v>
      </c>
      <c r="B39" s="238"/>
      <c r="C39" s="238"/>
      <c r="D39" s="238"/>
      <c r="E39" s="239"/>
      <c r="F39" s="39">
        <v>0</v>
      </c>
      <c r="G39" s="39">
        <v>0</v>
      </c>
    </row>
    <row r="40" spans="1:7" ht="15" customHeight="1" x14ac:dyDescent="0.25">
      <c r="A40" s="229" t="s">
        <v>56</v>
      </c>
      <c r="B40" s="224"/>
      <c r="C40" s="224"/>
      <c r="D40" s="224"/>
      <c r="E40" s="224"/>
      <c r="F40" s="30">
        <v>0</v>
      </c>
      <c r="G40" s="30">
        <v>0</v>
      </c>
    </row>
    <row r="41" spans="1:7" ht="17.25" customHeight="1" x14ac:dyDescent="0.25"/>
    <row r="42" spans="1:7" ht="38.25" customHeight="1" x14ac:dyDescent="0.25">
      <c r="A42" s="233" t="s">
        <v>162</v>
      </c>
      <c r="B42" s="234"/>
      <c r="C42" s="234"/>
      <c r="D42" s="234"/>
      <c r="E42" s="234"/>
      <c r="F42" s="234"/>
      <c r="G42" s="234"/>
    </row>
    <row r="43" spans="1:7" ht="9" customHeight="1" x14ac:dyDescent="0.25"/>
    <row r="44" spans="1:7" x14ac:dyDescent="0.25">
      <c r="A44" t="s">
        <v>212</v>
      </c>
    </row>
  </sheetData>
  <mergeCells count="25">
    <mergeCell ref="A40:E40"/>
    <mergeCell ref="A42:G42"/>
    <mergeCell ref="A32:E32"/>
    <mergeCell ref="A34:G34"/>
    <mergeCell ref="A37:E37"/>
    <mergeCell ref="A38:E38"/>
    <mergeCell ref="A39:E39"/>
    <mergeCell ref="A24:E24"/>
    <mergeCell ref="A25:E25"/>
    <mergeCell ref="A27:G27"/>
    <mergeCell ref="A30:E30"/>
    <mergeCell ref="A31:E31"/>
    <mergeCell ref="A1:D1"/>
    <mergeCell ref="A23:E23"/>
    <mergeCell ref="A4:G4"/>
    <mergeCell ref="A6:G6"/>
    <mergeCell ref="A8:G8"/>
    <mergeCell ref="A11:E11"/>
    <mergeCell ref="A12:E12"/>
    <mergeCell ref="A13:E13"/>
    <mergeCell ref="A15:E15"/>
    <mergeCell ref="A16:E16"/>
    <mergeCell ref="A17:E17"/>
    <mergeCell ref="A19:G19"/>
    <mergeCell ref="A22:E22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workbookViewId="0">
      <selection activeCell="D14" sqref="D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25.28515625" customWidth="1"/>
    <col min="4" max="4" width="20.85546875" customWidth="1"/>
    <col min="5" max="5" width="25.28515625" customWidth="1"/>
  </cols>
  <sheetData>
    <row r="1" spans="1:7" ht="42" customHeight="1" x14ac:dyDescent="0.25">
      <c r="A1" s="220" t="s">
        <v>216</v>
      </c>
      <c r="B1" s="220"/>
      <c r="C1" s="220"/>
      <c r="D1" s="220"/>
      <c r="E1" s="220"/>
      <c r="F1" s="220"/>
      <c r="G1" s="220"/>
    </row>
    <row r="2" spans="1:7" ht="47.25" customHeight="1" x14ac:dyDescent="0.25">
      <c r="A2" s="216" t="s">
        <v>117</v>
      </c>
      <c r="B2" s="217"/>
      <c r="C2" s="217"/>
      <c r="D2" s="4"/>
      <c r="E2" s="4"/>
    </row>
    <row r="3" spans="1:7" ht="15.75" customHeight="1" x14ac:dyDescent="0.25">
      <c r="A3" s="220" t="s">
        <v>17</v>
      </c>
      <c r="B3" s="220"/>
      <c r="C3" s="220"/>
      <c r="D3" s="220"/>
      <c r="E3" s="220"/>
    </row>
    <row r="4" spans="1:7" ht="18" x14ac:dyDescent="0.25">
      <c r="A4" s="4"/>
      <c r="B4" s="4"/>
      <c r="C4" s="4"/>
      <c r="D4" s="4"/>
      <c r="E4" s="5"/>
    </row>
    <row r="5" spans="1:7" ht="18" customHeight="1" x14ac:dyDescent="0.25">
      <c r="A5" s="220" t="s">
        <v>4</v>
      </c>
      <c r="B5" s="220"/>
      <c r="C5" s="220"/>
      <c r="D5" s="220"/>
      <c r="E5" s="220"/>
    </row>
    <row r="6" spans="1:7" ht="12" customHeight="1" x14ac:dyDescent="0.25">
      <c r="A6" s="4"/>
      <c r="B6" s="4"/>
      <c r="C6" s="4"/>
      <c r="D6" s="4"/>
      <c r="E6" s="5"/>
    </row>
    <row r="7" spans="1:7" ht="15.75" customHeight="1" x14ac:dyDescent="0.25">
      <c r="A7" s="220" t="s">
        <v>35</v>
      </c>
      <c r="B7" s="220"/>
      <c r="C7" s="220"/>
      <c r="D7" s="220"/>
      <c r="E7" s="220"/>
    </row>
    <row r="8" spans="1:7" ht="9.75" customHeight="1" x14ac:dyDescent="0.25">
      <c r="A8" s="4"/>
      <c r="B8" s="4"/>
      <c r="C8" s="4"/>
      <c r="D8" s="4"/>
      <c r="E8" s="5"/>
    </row>
    <row r="9" spans="1:7" x14ac:dyDescent="0.25">
      <c r="A9" s="18" t="s">
        <v>5</v>
      </c>
      <c r="B9" s="18" t="s">
        <v>6</v>
      </c>
      <c r="C9" s="18" t="s">
        <v>3</v>
      </c>
      <c r="D9" s="18" t="s">
        <v>27</v>
      </c>
      <c r="E9" s="18" t="s">
        <v>159</v>
      </c>
    </row>
    <row r="10" spans="1:7" x14ac:dyDescent="0.25">
      <c r="A10" s="33"/>
      <c r="B10" s="33"/>
      <c r="C10" s="35" t="s">
        <v>0</v>
      </c>
      <c r="D10" s="120">
        <f>D11+D24+D19</f>
        <v>1762469.5</v>
      </c>
      <c r="E10" s="120">
        <f>E11+E24+E19</f>
        <v>1948821.5</v>
      </c>
    </row>
    <row r="11" spans="1:7" ht="15.75" customHeight="1" x14ac:dyDescent="0.25">
      <c r="A11" s="10">
        <v>6</v>
      </c>
      <c r="B11" s="10"/>
      <c r="C11" s="10" t="s">
        <v>7</v>
      </c>
      <c r="D11" s="57">
        <f>D12+D13+D14+D15+D16+D17+D18</f>
        <v>1734049</v>
      </c>
      <c r="E11" s="57">
        <f>E12+E13+E14+E15+E16+E17+E18</f>
        <v>1920324.29</v>
      </c>
    </row>
    <row r="12" spans="1:7" ht="38.25" x14ac:dyDescent="0.25">
      <c r="A12" s="10"/>
      <c r="B12" s="14">
        <v>63</v>
      </c>
      <c r="C12" s="51" t="s">
        <v>112</v>
      </c>
      <c r="D12" s="8">
        <v>1418703</v>
      </c>
      <c r="E12" s="8">
        <v>1418703</v>
      </c>
    </row>
    <row r="13" spans="1:7" ht="24" x14ac:dyDescent="0.25">
      <c r="A13" s="11"/>
      <c r="B13" s="14">
        <v>64</v>
      </c>
      <c r="C13" s="52" t="s">
        <v>116</v>
      </c>
      <c r="D13" s="8">
        <v>10</v>
      </c>
      <c r="E13" s="8">
        <v>10</v>
      </c>
    </row>
    <row r="14" spans="1:7" ht="48" x14ac:dyDescent="0.25">
      <c r="A14" s="11"/>
      <c r="B14" s="14">
        <v>65</v>
      </c>
      <c r="C14" s="53" t="s">
        <v>113</v>
      </c>
      <c r="D14" s="8">
        <v>5880</v>
      </c>
      <c r="E14" s="8">
        <v>5880</v>
      </c>
    </row>
    <row r="15" spans="1:7" ht="72" x14ac:dyDescent="0.25">
      <c r="A15" s="11"/>
      <c r="B15" s="14">
        <v>66</v>
      </c>
      <c r="C15" s="54" t="s">
        <v>114</v>
      </c>
      <c r="D15" s="8">
        <v>3276</v>
      </c>
      <c r="E15" s="8">
        <v>4960</v>
      </c>
    </row>
    <row r="16" spans="1:7" ht="41.25" customHeight="1" x14ac:dyDescent="0.25">
      <c r="A16" s="11"/>
      <c r="B16" s="14">
        <v>66</v>
      </c>
      <c r="C16" s="52" t="s">
        <v>115</v>
      </c>
      <c r="D16" s="8">
        <v>7066</v>
      </c>
      <c r="E16" s="8">
        <v>7066</v>
      </c>
    </row>
    <row r="17" spans="1:6" ht="60" x14ac:dyDescent="0.25">
      <c r="A17" s="11"/>
      <c r="B17" s="11">
        <v>67</v>
      </c>
      <c r="C17" s="55" t="s">
        <v>24</v>
      </c>
      <c r="D17" s="8">
        <v>299014</v>
      </c>
      <c r="E17" s="8">
        <v>483605.29</v>
      </c>
      <c r="F17" t="s">
        <v>168</v>
      </c>
    </row>
    <row r="18" spans="1:6" x14ac:dyDescent="0.25">
      <c r="A18" s="11"/>
      <c r="B18" s="11">
        <v>68</v>
      </c>
      <c r="C18" s="55" t="s">
        <v>60</v>
      </c>
      <c r="D18" s="8">
        <v>100</v>
      </c>
      <c r="E18" s="8">
        <v>100</v>
      </c>
    </row>
    <row r="19" spans="1:6" x14ac:dyDescent="0.25">
      <c r="A19" s="123">
        <v>9</v>
      </c>
      <c r="B19" s="11"/>
      <c r="C19" s="59"/>
      <c r="D19" s="57">
        <f>D20+D21+D22+D25</f>
        <v>28333</v>
      </c>
      <c r="E19" s="57">
        <f>E20+E21+E22+E25</f>
        <v>28333</v>
      </c>
    </row>
    <row r="20" spans="1:6" x14ac:dyDescent="0.25">
      <c r="A20" s="11"/>
      <c r="B20" s="11">
        <v>92</v>
      </c>
      <c r="C20" s="59" t="s">
        <v>70</v>
      </c>
      <c r="D20" s="8">
        <v>10794</v>
      </c>
      <c r="E20" s="8">
        <v>10794</v>
      </c>
    </row>
    <row r="21" spans="1:6" ht="30" x14ac:dyDescent="0.25">
      <c r="A21" s="11"/>
      <c r="B21" s="11">
        <v>93</v>
      </c>
      <c r="C21" s="59" t="s">
        <v>71</v>
      </c>
      <c r="D21" s="8">
        <v>918</v>
      </c>
      <c r="E21" s="8">
        <v>918</v>
      </c>
    </row>
    <row r="22" spans="1:6" ht="30" x14ac:dyDescent="0.25">
      <c r="A22" s="11"/>
      <c r="B22" s="11">
        <v>94</v>
      </c>
      <c r="C22" s="59" t="s">
        <v>72</v>
      </c>
      <c r="D22" s="8">
        <v>16027</v>
      </c>
      <c r="E22" s="8">
        <v>16027</v>
      </c>
    </row>
    <row r="23" spans="1:6" ht="25.5" x14ac:dyDescent="0.25">
      <c r="A23" s="13">
        <v>7</v>
      </c>
      <c r="B23" s="13"/>
      <c r="C23" s="22" t="s">
        <v>8</v>
      </c>
      <c r="D23" s="57">
        <f>D24+D25</f>
        <v>681.5</v>
      </c>
      <c r="E23" s="57">
        <f>E24+E25</f>
        <v>758.21</v>
      </c>
    </row>
    <row r="24" spans="1:6" ht="42" customHeight="1" x14ac:dyDescent="0.25">
      <c r="A24" s="14"/>
      <c r="B24" s="14">
        <v>72</v>
      </c>
      <c r="C24" s="56" t="s">
        <v>23</v>
      </c>
      <c r="D24" s="8">
        <v>87.5</v>
      </c>
      <c r="E24" s="57">
        <v>164.21</v>
      </c>
    </row>
    <row r="25" spans="1:6" x14ac:dyDescent="0.25">
      <c r="A25" s="14"/>
      <c r="B25" s="14">
        <v>92</v>
      </c>
      <c r="C25" s="58" t="s">
        <v>65</v>
      </c>
      <c r="D25" s="8">
        <v>594</v>
      </c>
      <c r="E25" s="8">
        <v>594</v>
      </c>
    </row>
    <row r="28" spans="1:6" ht="15.75" x14ac:dyDescent="0.25">
      <c r="A28" s="220" t="s">
        <v>36</v>
      </c>
      <c r="B28" s="240"/>
      <c r="C28" s="240"/>
      <c r="D28" s="240"/>
      <c r="E28" s="240"/>
    </row>
    <row r="29" spans="1:6" ht="18" x14ac:dyDescent="0.25">
      <c r="A29" s="4"/>
      <c r="B29" s="4"/>
      <c r="C29" s="4"/>
      <c r="D29" s="4"/>
      <c r="E29" s="5"/>
    </row>
    <row r="30" spans="1:6" x14ac:dyDescent="0.25">
      <c r="A30" s="18" t="s">
        <v>5</v>
      </c>
      <c r="B30" s="18" t="s">
        <v>6</v>
      </c>
      <c r="C30" s="18" t="s">
        <v>9</v>
      </c>
      <c r="D30" s="18" t="s">
        <v>27</v>
      </c>
      <c r="E30" s="18" t="s">
        <v>159</v>
      </c>
    </row>
    <row r="31" spans="1:6" x14ac:dyDescent="0.25">
      <c r="A31" s="33"/>
      <c r="B31" s="33"/>
      <c r="C31" s="35" t="s">
        <v>1</v>
      </c>
      <c r="D31" s="120">
        <f>D32+D38</f>
        <v>1762469.28</v>
      </c>
      <c r="E31" s="120">
        <f>E32+E38</f>
        <v>1948821.6</v>
      </c>
      <c r="F31" t="s">
        <v>168</v>
      </c>
    </row>
    <row r="32" spans="1:6" ht="15.75" customHeight="1" x14ac:dyDescent="0.25">
      <c r="A32" s="10">
        <v>3</v>
      </c>
      <c r="B32" s="10"/>
      <c r="C32" s="10" t="s">
        <v>10</v>
      </c>
      <c r="D32" s="57">
        <f>D33+D34+D35+D36+D37</f>
        <v>1678151.01</v>
      </c>
      <c r="E32" s="57">
        <f>E33+E34+E35+E36+E37</f>
        <v>1808631.1</v>
      </c>
    </row>
    <row r="33" spans="1:6" ht="15.75" customHeight="1" x14ac:dyDescent="0.25">
      <c r="A33" s="10"/>
      <c r="B33" s="14">
        <v>31</v>
      </c>
      <c r="C33" s="14" t="s">
        <v>11</v>
      </c>
      <c r="D33" s="8">
        <v>1447681.1</v>
      </c>
      <c r="E33" s="8">
        <v>1447681.1</v>
      </c>
    </row>
    <row r="34" spans="1:6" x14ac:dyDescent="0.25">
      <c r="A34" s="11"/>
      <c r="B34" s="11">
        <v>32</v>
      </c>
      <c r="C34" s="11" t="s">
        <v>18</v>
      </c>
      <c r="D34" s="8">
        <v>229189.91</v>
      </c>
      <c r="E34" s="8">
        <v>359545</v>
      </c>
      <c r="F34" t="s">
        <v>168</v>
      </c>
    </row>
    <row r="35" spans="1:6" x14ac:dyDescent="0.25">
      <c r="A35" s="11"/>
      <c r="B35" s="11">
        <v>34</v>
      </c>
      <c r="C35" s="12" t="s">
        <v>61</v>
      </c>
      <c r="D35" s="8">
        <v>750</v>
      </c>
      <c r="E35" s="8">
        <v>665</v>
      </c>
    </row>
    <row r="36" spans="1:6" ht="38.25" x14ac:dyDescent="0.25">
      <c r="A36" s="11"/>
      <c r="B36" s="11">
        <v>37</v>
      </c>
      <c r="C36" s="15" t="s">
        <v>62</v>
      </c>
      <c r="D36" s="8">
        <v>300</v>
      </c>
      <c r="E36" s="8">
        <v>510</v>
      </c>
    </row>
    <row r="37" spans="1:6" x14ac:dyDescent="0.25">
      <c r="A37" s="11"/>
      <c r="B37" s="11">
        <v>38</v>
      </c>
      <c r="C37" s="12" t="s">
        <v>63</v>
      </c>
      <c r="D37" s="8">
        <v>230</v>
      </c>
      <c r="E37" s="8">
        <v>230</v>
      </c>
    </row>
    <row r="38" spans="1:6" ht="25.5" x14ac:dyDescent="0.25">
      <c r="A38" s="13">
        <v>4</v>
      </c>
      <c r="B38" s="13"/>
      <c r="C38" s="22" t="s">
        <v>12</v>
      </c>
      <c r="D38" s="57">
        <f>D39+D40</f>
        <v>84318.27</v>
      </c>
      <c r="E38" s="57">
        <f>E39+E40</f>
        <v>140190.5</v>
      </c>
    </row>
    <row r="39" spans="1:6" ht="38.25" x14ac:dyDescent="0.25">
      <c r="A39" s="14"/>
      <c r="B39" s="14">
        <v>42</v>
      </c>
      <c r="C39" s="23" t="s">
        <v>25</v>
      </c>
      <c r="D39" s="8">
        <v>84318.27</v>
      </c>
      <c r="E39" s="8">
        <v>140190.5</v>
      </c>
    </row>
    <row r="40" spans="1:6" ht="36" customHeight="1" x14ac:dyDescent="0.25">
      <c r="A40" s="14"/>
      <c r="B40" s="14">
        <v>45</v>
      </c>
      <c r="C40" s="15" t="s">
        <v>64</v>
      </c>
      <c r="D40" s="8">
        <v>0</v>
      </c>
      <c r="E40" s="8">
        <v>0</v>
      </c>
    </row>
  </sheetData>
  <mergeCells count="6">
    <mergeCell ref="A1:G1"/>
    <mergeCell ref="A28:E28"/>
    <mergeCell ref="A3:E3"/>
    <mergeCell ref="A5:E5"/>
    <mergeCell ref="A7:E7"/>
    <mergeCell ref="A2:C2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1"/>
  <sheetViews>
    <sheetView workbookViewId="0">
      <selection activeCell="B12" sqref="B12"/>
    </sheetView>
  </sheetViews>
  <sheetFormatPr defaultRowHeight="15" x14ac:dyDescent="0.25"/>
  <cols>
    <col min="1" max="1" width="25.28515625" customWidth="1"/>
    <col min="2" max="2" width="30.85546875" customWidth="1"/>
    <col min="3" max="3" width="34" customWidth="1"/>
  </cols>
  <sheetData>
    <row r="1" spans="1:7" ht="42" customHeight="1" x14ac:dyDescent="0.25">
      <c r="A1" s="220" t="s">
        <v>215</v>
      </c>
      <c r="B1" s="220"/>
      <c r="C1" s="220"/>
      <c r="D1" s="124"/>
      <c r="E1" s="124"/>
      <c r="F1" s="124"/>
      <c r="G1" s="124"/>
    </row>
    <row r="2" spans="1:7" ht="44.25" customHeight="1" x14ac:dyDescent="0.25">
      <c r="A2" s="216" t="s">
        <v>117</v>
      </c>
      <c r="B2" s="217"/>
    </row>
    <row r="3" spans="1:7" ht="15.75" customHeight="1" x14ac:dyDescent="0.25">
      <c r="A3" s="220" t="s">
        <v>17</v>
      </c>
      <c r="B3" s="220"/>
    </row>
    <row r="4" spans="1:7" ht="18" x14ac:dyDescent="0.25">
      <c r="B4" s="4"/>
    </row>
    <row r="5" spans="1:7" ht="18" customHeight="1" x14ac:dyDescent="0.25">
      <c r="A5" s="220" t="s">
        <v>4</v>
      </c>
      <c r="B5" s="220"/>
    </row>
    <row r="6" spans="1:7" ht="18" x14ac:dyDescent="0.25">
      <c r="A6" s="4"/>
      <c r="B6" s="4"/>
    </row>
    <row r="7" spans="1:7" ht="15.75" customHeight="1" x14ac:dyDescent="0.25">
      <c r="A7" s="220" t="s">
        <v>37</v>
      </c>
      <c r="B7" s="220"/>
    </row>
    <row r="8" spans="1:7" ht="18" x14ac:dyDescent="0.25">
      <c r="A8" s="4"/>
      <c r="B8" s="4"/>
    </row>
    <row r="9" spans="1:7" x14ac:dyDescent="0.25">
      <c r="A9" s="18" t="s">
        <v>39</v>
      </c>
      <c r="B9" s="18" t="s">
        <v>27</v>
      </c>
      <c r="C9" s="18" t="s">
        <v>159</v>
      </c>
    </row>
    <row r="10" spans="1:7" x14ac:dyDescent="0.25">
      <c r="A10" s="35" t="s">
        <v>0</v>
      </c>
      <c r="B10" s="120">
        <f>B11+B19+B22+B25+B29+B31</f>
        <v>1762470</v>
      </c>
      <c r="C10" s="120">
        <f>C11+C19+C22+C25+C29+C31</f>
        <v>1948822</v>
      </c>
    </row>
    <row r="11" spans="1:7" ht="25.5" x14ac:dyDescent="0.25">
      <c r="A11" s="61" t="s">
        <v>155</v>
      </c>
      <c r="B11" s="83">
        <f>B12+B13+B14+B15+B16+B17</f>
        <v>299014</v>
      </c>
      <c r="C11" s="83">
        <f>C13+C14+C15+C16+C17</f>
        <v>483605</v>
      </c>
    </row>
    <row r="12" spans="1:7" ht="25.5" x14ac:dyDescent="0.25">
      <c r="A12" s="63" t="s">
        <v>68</v>
      </c>
      <c r="B12" s="64">
        <v>740</v>
      </c>
      <c r="C12" s="64"/>
    </row>
    <row r="13" spans="1:7" x14ac:dyDescent="0.25">
      <c r="A13" s="65" t="s">
        <v>45</v>
      </c>
      <c r="B13" s="74">
        <v>8575</v>
      </c>
      <c r="C13" s="74">
        <v>10282</v>
      </c>
    </row>
    <row r="14" spans="1:7" x14ac:dyDescent="0.25">
      <c r="A14" s="65" t="s">
        <v>106</v>
      </c>
      <c r="B14" s="74">
        <v>135923</v>
      </c>
      <c r="C14" s="74">
        <v>135923</v>
      </c>
    </row>
    <row r="15" spans="1:7" x14ac:dyDescent="0.25">
      <c r="A15" s="65" t="s">
        <v>105</v>
      </c>
      <c r="B15" s="74">
        <v>109238</v>
      </c>
      <c r="C15" s="74">
        <v>291862</v>
      </c>
    </row>
    <row r="16" spans="1:7" x14ac:dyDescent="0.25">
      <c r="A16" s="65" t="s">
        <v>189</v>
      </c>
      <c r="B16" s="74">
        <v>1593</v>
      </c>
      <c r="C16" s="74">
        <v>2593</v>
      </c>
    </row>
    <row r="17" spans="1:3" x14ac:dyDescent="0.25">
      <c r="A17" s="65" t="s">
        <v>188</v>
      </c>
      <c r="B17" s="74">
        <v>42945</v>
      </c>
      <c r="C17" s="74">
        <v>42945</v>
      </c>
    </row>
    <row r="18" spans="1:3" x14ac:dyDescent="0.25">
      <c r="A18" s="12">
        <v>92</v>
      </c>
      <c r="B18" s="89"/>
      <c r="C18" s="89"/>
    </row>
    <row r="19" spans="1:3" x14ac:dyDescent="0.25">
      <c r="A19" s="60" t="s">
        <v>69</v>
      </c>
      <c r="B19" s="88">
        <f>B20+B21</f>
        <v>17970</v>
      </c>
      <c r="C19" s="88">
        <f>C20+C21</f>
        <v>17971</v>
      </c>
    </row>
    <row r="20" spans="1:3" ht="25.5" x14ac:dyDescent="0.25">
      <c r="A20" s="84" t="s">
        <v>109</v>
      </c>
      <c r="B20" s="75">
        <v>7176</v>
      </c>
      <c r="C20" s="75">
        <v>7176</v>
      </c>
    </row>
    <row r="21" spans="1:3" x14ac:dyDescent="0.25">
      <c r="A21" s="16" t="s">
        <v>75</v>
      </c>
      <c r="B21" s="121">
        <v>10794</v>
      </c>
      <c r="C21" s="121">
        <v>10795</v>
      </c>
    </row>
    <row r="22" spans="1:3" ht="25.5" x14ac:dyDescent="0.25">
      <c r="A22" s="62" t="s">
        <v>154</v>
      </c>
      <c r="B22" s="81">
        <f>B23+B24</f>
        <v>6798</v>
      </c>
      <c r="C22" s="81">
        <f>C23+C24</f>
        <v>6798</v>
      </c>
    </row>
    <row r="23" spans="1:3" ht="25.5" x14ac:dyDescent="0.25">
      <c r="A23" s="73" t="s">
        <v>43</v>
      </c>
      <c r="B23" s="76">
        <v>5880</v>
      </c>
      <c r="C23" s="76">
        <v>5880</v>
      </c>
    </row>
    <row r="24" spans="1:3" ht="25.5" x14ac:dyDescent="0.25">
      <c r="A24" s="15" t="s">
        <v>76</v>
      </c>
      <c r="B24" s="89">
        <v>918</v>
      </c>
      <c r="C24" s="89">
        <v>918</v>
      </c>
    </row>
    <row r="25" spans="1:3" x14ac:dyDescent="0.25">
      <c r="A25" s="66" t="s">
        <v>153</v>
      </c>
      <c r="B25" s="82">
        <f>B26+B28</f>
        <v>1434730</v>
      </c>
      <c r="C25" s="82">
        <f>C26+C28</f>
        <v>1434730</v>
      </c>
    </row>
    <row r="26" spans="1:3" x14ac:dyDescent="0.25">
      <c r="A26" s="67" t="s">
        <v>41</v>
      </c>
      <c r="B26" s="69">
        <v>1418703</v>
      </c>
      <c r="C26" s="69">
        <v>1418703</v>
      </c>
    </row>
    <row r="27" spans="1:3" ht="25.5" x14ac:dyDescent="0.25">
      <c r="A27" s="68" t="s">
        <v>67</v>
      </c>
      <c r="B27" s="69"/>
      <c r="C27" s="69"/>
    </row>
    <row r="28" spans="1:3" x14ac:dyDescent="0.25">
      <c r="A28" s="15" t="s">
        <v>77</v>
      </c>
      <c r="B28" s="121">
        <v>16027</v>
      </c>
      <c r="C28" s="121">
        <v>16027</v>
      </c>
    </row>
    <row r="29" spans="1:3" x14ac:dyDescent="0.25">
      <c r="A29" s="70" t="s">
        <v>156</v>
      </c>
      <c r="B29" s="195">
        <v>3276</v>
      </c>
      <c r="C29" s="195">
        <f>C30</f>
        <v>4960</v>
      </c>
    </row>
    <row r="30" spans="1:3" ht="25.5" x14ac:dyDescent="0.25">
      <c r="A30" s="72" t="s">
        <v>74</v>
      </c>
      <c r="B30" s="195">
        <v>3276</v>
      </c>
      <c r="C30" s="195">
        <v>4960</v>
      </c>
    </row>
    <row r="31" spans="1:3" x14ac:dyDescent="0.25">
      <c r="A31" s="77" t="s">
        <v>157</v>
      </c>
      <c r="B31" s="196">
        <f>B32+B33</f>
        <v>682</v>
      </c>
      <c r="C31" s="196">
        <f>C32+C33</f>
        <v>758</v>
      </c>
    </row>
    <row r="32" spans="1:3" ht="25.5" x14ac:dyDescent="0.25">
      <c r="A32" s="80" t="s">
        <v>78</v>
      </c>
      <c r="B32" s="79">
        <v>88</v>
      </c>
      <c r="C32" s="79">
        <v>164</v>
      </c>
    </row>
    <row r="33" spans="1:3" ht="12.75" customHeight="1" x14ac:dyDescent="0.25">
      <c r="A33" s="80" t="s">
        <v>79</v>
      </c>
      <c r="B33" s="122">
        <v>594</v>
      </c>
      <c r="C33" s="122">
        <v>594</v>
      </c>
    </row>
    <row r="34" spans="1:3" ht="15.75" customHeight="1" x14ac:dyDescent="0.25"/>
    <row r="35" spans="1:3" ht="15.75" x14ac:dyDescent="0.25">
      <c r="A35" s="220" t="s">
        <v>38</v>
      </c>
      <c r="B35" s="220"/>
    </row>
    <row r="36" spans="1:3" ht="18" x14ac:dyDescent="0.25">
      <c r="A36" s="4"/>
      <c r="B36" s="4"/>
    </row>
    <row r="37" spans="1:3" x14ac:dyDescent="0.25">
      <c r="A37" s="18" t="s">
        <v>39</v>
      </c>
      <c r="B37" s="18" t="s">
        <v>27</v>
      </c>
      <c r="C37" s="18" t="s">
        <v>160</v>
      </c>
    </row>
    <row r="38" spans="1:3" ht="15.75" customHeight="1" x14ac:dyDescent="0.25">
      <c r="A38" s="35" t="s">
        <v>1</v>
      </c>
      <c r="B38" s="120">
        <f>B39+B46+B52+B56+B59+B49</f>
        <v>1762470.15</v>
      </c>
      <c r="C38" s="120">
        <f>C39+C46+C52+C56+C59+C49</f>
        <v>1948822.15</v>
      </c>
    </row>
    <row r="39" spans="1:3" x14ac:dyDescent="0.25">
      <c r="A39" s="61" t="s">
        <v>44</v>
      </c>
      <c r="B39" s="87">
        <f>B40+B41+B42+B43+B44</f>
        <v>299014</v>
      </c>
      <c r="C39" s="87">
        <f>C40+C41+C42+C43+C44</f>
        <v>483605</v>
      </c>
    </row>
    <row r="40" spans="1:3" x14ac:dyDescent="0.25">
      <c r="A40" s="65" t="s">
        <v>45</v>
      </c>
      <c r="B40" s="74">
        <v>9315</v>
      </c>
      <c r="C40" s="74">
        <v>10282</v>
      </c>
    </row>
    <row r="41" spans="1:3" x14ac:dyDescent="0.25">
      <c r="A41" s="65" t="s">
        <v>66</v>
      </c>
      <c r="B41" s="74">
        <v>135923</v>
      </c>
      <c r="C41" s="74">
        <v>135923</v>
      </c>
    </row>
    <row r="42" spans="1:3" x14ac:dyDescent="0.25">
      <c r="A42" s="65" t="s">
        <v>181</v>
      </c>
      <c r="B42" s="74">
        <v>109238</v>
      </c>
      <c r="C42" s="74">
        <v>291862</v>
      </c>
    </row>
    <row r="43" spans="1:3" x14ac:dyDescent="0.25">
      <c r="A43" s="65" t="s">
        <v>182</v>
      </c>
      <c r="B43" s="74">
        <v>1593</v>
      </c>
      <c r="C43" s="74">
        <v>2593</v>
      </c>
    </row>
    <row r="44" spans="1:3" x14ac:dyDescent="0.25">
      <c r="A44" s="65" t="s">
        <v>187</v>
      </c>
      <c r="B44" s="74">
        <v>42945</v>
      </c>
      <c r="C44" s="74">
        <v>42945</v>
      </c>
    </row>
    <row r="45" spans="1:3" x14ac:dyDescent="0.25">
      <c r="A45" s="65" t="s">
        <v>152</v>
      </c>
      <c r="B45" s="74"/>
      <c r="C45" s="74"/>
    </row>
    <row r="46" spans="1:3" x14ac:dyDescent="0.25">
      <c r="A46" s="85" t="s">
        <v>46</v>
      </c>
      <c r="B46" s="88">
        <v>17969.86</v>
      </c>
      <c r="C46" s="88">
        <v>17969.86</v>
      </c>
    </row>
    <row r="47" spans="1:3" x14ac:dyDescent="0.25">
      <c r="A47" s="86" t="s">
        <v>110</v>
      </c>
      <c r="B47" s="88">
        <v>13219</v>
      </c>
      <c r="C47" s="88">
        <v>13209</v>
      </c>
    </row>
    <row r="48" spans="1:3" x14ac:dyDescent="0.25">
      <c r="A48" s="86" t="s">
        <v>111</v>
      </c>
      <c r="B48" s="75">
        <v>4751</v>
      </c>
      <c r="C48" s="75">
        <v>4761</v>
      </c>
    </row>
    <row r="49" spans="1:3" ht="25.5" x14ac:dyDescent="0.25">
      <c r="A49" s="62" t="s">
        <v>42</v>
      </c>
      <c r="B49" s="81">
        <f>B50</f>
        <v>6798</v>
      </c>
      <c r="C49" s="81">
        <f>C50</f>
        <v>6798</v>
      </c>
    </row>
    <row r="50" spans="1:3" ht="25.5" x14ac:dyDescent="0.25">
      <c r="A50" s="73" t="s">
        <v>43</v>
      </c>
      <c r="B50" s="76">
        <v>6798</v>
      </c>
      <c r="C50" s="76">
        <v>6798</v>
      </c>
    </row>
    <row r="51" spans="1:3" ht="25.5" x14ac:dyDescent="0.25">
      <c r="A51" s="73" t="s">
        <v>151</v>
      </c>
      <c r="B51" s="76">
        <v>0</v>
      </c>
      <c r="C51" s="76">
        <v>0</v>
      </c>
    </row>
    <row r="52" spans="1:3" x14ac:dyDescent="0.25">
      <c r="A52" s="66" t="s">
        <v>40</v>
      </c>
      <c r="B52" s="82">
        <f>B53+B54</f>
        <v>1434730.29</v>
      </c>
      <c r="C52" s="82">
        <f>C53+C54</f>
        <v>1434730.29</v>
      </c>
    </row>
    <row r="53" spans="1:3" x14ac:dyDescent="0.25">
      <c r="A53" s="67" t="s">
        <v>183</v>
      </c>
      <c r="B53" s="69">
        <v>1430732</v>
      </c>
      <c r="C53" s="69">
        <v>1430732</v>
      </c>
    </row>
    <row r="54" spans="1:3" x14ac:dyDescent="0.25">
      <c r="A54" s="67" t="s">
        <v>184</v>
      </c>
      <c r="B54" s="69">
        <v>3998.29</v>
      </c>
      <c r="C54" s="69">
        <v>3998.29</v>
      </c>
    </row>
    <row r="55" spans="1:3" x14ac:dyDescent="0.25">
      <c r="A55" s="67">
        <v>95</v>
      </c>
      <c r="B55" s="69"/>
      <c r="C55" s="69"/>
    </row>
    <row r="56" spans="1:3" x14ac:dyDescent="0.25">
      <c r="A56" s="70" t="s">
        <v>73</v>
      </c>
      <c r="B56" s="195">
        <f>B57+B58</f>
        <v>3276</v>
      </c>
      <c r="C56" s="195">
        <f>C57+C58</f>
        <v>4960</v>
      </c>
    </row>
    <row r="57" spans="1:3" x14ac:dyDescent="0.25">
      <c r="A57" s="72" t="s">
        <v>185</v>
      </c>
      <c r="B57" s="71">
        <v>1076</v>
      </c>
      <c r="C57" s="71">
        <v>2760</v>
      </c>
    </row>
    <row r="58" spans="1:3" x14ac:dyDescent="0.25">
      <c r="A58" s="72" t="s">
        <v>186</v>
      </c>
      <c r="B58" s="71">
        <v>2200</v>
      </c>
      <c r="C58" s="71">
        <v>2200</v>
      </c>
    </row>
    <row r="59" spans="1:3" x14ac:dyDescent="0.25">
      <c r="A59" s="77">
        <v>7</v>
      </c>
      <c r="B59" s="197">
        <v>682</v>
      </c>
      <c r="C59" s="197">
        <f>C60</f>
        <v>759</v>
      </c>
    </row>
    <row r="60" spans="1:3" ht="25.5" x14ac:dyDescent="0.25">
      <c r="A60" s="80" t="s">
        <v>78</v>
      </c>
      <c r="B60" s="78">
        <v>682</v>
      </c>
      <c r="C60" s="78">
        <v>759</v>
      </c>
    </row>
    <row r="61" spans="1:3" x14ac:dyDescent="0.25">
      <c r="A61">
        <v>922</v>
      </c>
      <c r="B61" s="198">
        <v>28333</v>
      </c>
      <c r="C61" s="198">
        <v>28333</v>
      </c>
    </row>
  </sheetData>
  <mergeCells count="6">
    <mergeCell ref="A1:C1"/>
    <mergeCell ref="A3:B3"/>
    <mergeCell ref="A5:B5"/>
    <mergeCell ref="A7:B7"/>
    <mergeCell ref="A35:B35"/>
    <mergeCell ref="A2:B2"/>
  </mergeCells>
  <phoneticPr fontId="22" type="noConversion"/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12"/>
  <sheetViews>
    <sheetView workbookViewId="0">
      <selection activeCell="H28" sqref="H28"/>
    </sheetView>
  </sheetViews>
  <sheetFormatPr defaultRowHeight="15" x14ac:dyDescent="0.25"/>
  <cols>
    <col min="1" max="1" width="37.7109375" customWidth="1"/>
    <col min="2" max="3" width="25.28515625" customWidth="1"/>
  </cols>
  <sheetData>
    <row r="1" spans="1:3" ht="42" customHeight="1" x14ac:dyDescent="0.25">
      <c r="A1" s="220" t="s">
        <v>218</v>
      </c>
      <c r="B1" s="220"/>
      <c r="C1" s="220"/>
    </row>
    <row r="2" spans="1:3" ht="51.75" customHeight="1" x14ac:dyDescent="0.25">
      <c r="A2" s="216" t="s">
        <v>117</v>
      </c>
      <c r="B2" s="217"/>
      <c r="C2" s="4"/>
    </row>
    <row r="3" spans="1:3" ht="15.75" x14ac:dyDescent="0.25">
      <c r="A3" s="220" t="s">
        <v>17</v>
      </c>
      <c r="B3" s="220"/>
      <c r="C3" s="221"/>
    </row>
    <row r="4" spans="1:3" ht="18" x14ac:dyDescent="0.25">
      <c r="A4" s="4"/>
      <c r="B4" s="4"/>
      <c r="C4" s="5"/>
    </row>
    <row r="5" spans="1:3" ht="18" customHeight="1" x14ac:dyDescent="0.25">
      <c r="A5" s="220" t="s">
        <v>4</v>
      </c>
      <c r="B5" s="222"/>
      <c r="C5" s="222"/>
    </row>
    <row r="6" spans="1:3" ht="18" x14ac:dyDescent="0.25">
      <c r="A6" s="4"/>
      <c r="B6" s="4"/>
      <c r="C6" s="5"/>
    </row>
    <row r="7" spans="1:3" ht="15.75" x14ac:dyDescent="0.25">
      <c r="A7" s="220" t="s">
        <v>13</v>
      </c>
      <c r="B7" s="240"/>
      <c r="C7" s="240"/>
    </row>
    <row r="8" spans="1:3" ht="18" x14ac:dyDescent="0.25">
      <c r="A8" s="4"/>
      <c r="B8" s="4"/>
      <c r="C8" s="5"/>
    </row>
    <row r="9" spans="1:3" x14ac:dyDescent="0.25">
      <c r="A9" s="18" t="s">
        <v>39</v>
      </c>
      <c r="B9" s="18" t="s">
        <v>27</v>
      </c>
      <c r="C9" s="18" t="s">
        <v>159</v>
      </c>
    </row>
    <row r="10" spans="1:3" ht="15.75" customHeight="1" x14ac:dyDescent="0.25">
      <c r="A10" s="10" t="s">
        <v>14</v>
      </c>
      <c r="B10" s="8"/>
      <c r="C10" s="8"/>
    </row>
    <row r="11" spans="1:3" ht="15.75" customHeight="1" x14ac:dyDescent="0.25">
      <c r="A11" s="90" t="s">
        <v>118</v>
      </c>
      <c r="B11" s="57">
        <v>1762469</v>
      </c>
      <c r="C11" s="57">
        <v>1948821.52</v>
      </c>
    </row>
    <row r="12" spans="1:3" x14ac:dyDescent="0.25">
      <c r="A12" s="90" t="s">
        <v>202</v>
      </c>
      <c r="B12" s="8">
        <v>1762469.28</v>
      </c>
      <c r="C12" s="8">
        <v>1948821.52</v>
      </c>
    </row>
  </sheetData>
  <mergeCells count="5">
    <mergeCell ref="A1:C1"/>
    <mergeCell ref="A3:C3"/>
    <mergeCell ref="A5:C5"/>
    <mergeCell ref="A7:C7"/>
    <mergeCell ref="A2:B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3"/>
  <sheetViews>
    <sheetView workbookViewId="0">
      <selection activeCell="D10" sqref="D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4" width="25.28515625" customWidth="1"/>
  </cols>
  <sheetData>
    <row r="1" spans="1:4" ht="42" customHeight="1" x14ac:dyDescent="0.25">
      <c r="A1" s="220" t="s">
        <v>199</v>
      </c>
      <c r="B1" s="220"/>
      <c r="C1" s="220"/>
      <c r="D1" s="220"/>
    </row>
    <row r="2" spans="1:4" ht="18" customHeight="1" x14ac:dyDescent="0.25">
      <c r="A2" s="4"/>
      <c r="B2" s="4"/>
      <c r="C2" s="4"/>
      <c r="D2" s="4"/>
    </row>
    <row r="3" spans="1:4" ht="15.75" customHeight="1" x14ac:dyDescent="0.25">
      <c r="A3" s="220" t="s">
        <v>17</v>
      </c>
      <c r="B3" s="220"/>
      <c r="C3" s="220"/>
      <c r="D3" s="220"/>
    </row>
    <row r="4" spans="1:4" ht="18" x14ac:dyDescent="0.25">
      <c r="A4" s="4"/>
      <c r="B4" s="4"/>
      <c r="C4" s="4"/>
      <c r="D4" s="4"/>
    </row>
    <row r="5" spans="1:4" ht="31.15" customHeight="1" x14ac:dyDescent="0.25">
      <c r="A5" s="220" t="s">
        <v>47</v>
      </c>
      <c r="B5" s="220"/>
      <c r="C5" s="220"/>
      <c r="D5" s="220"/>
    </row>
    <row r="6" spans="1:4" ht="18" x14ac:dyDescent="0.25">
      <c r="A6" s="4"/>
      <c r="B6" s="4"/>
      <c r="C6" s="4"/>
      <c r="D6" s="4"/>
    </row>
    <row r="7" spans="1:4" x14ac:dyDescent="0.25">
      <c r="A7" s="18" t="s">
        <v>5</v>
      </c>
      <c r="B7" s="17" t="s">
        <v>6</v>
      </c>
      <c r="C7" s="17" t="s">
        <v>26</v>
      </c>
      <c r="D7" s="18" t="s">
        <v>27</v>
      </c>
    </row>
    <row r="8" spans="1:4" x14ac:dyDescent="0.25">
      <c r="A8" s="33"/>
      <c r="B8" s="34"/>
      <c r="C8" s="32" t="s">
        <v>49</v>
      </c>
      <c r="D8" s="33"/>
    </row>
    <row r="9" spans="1:4" ht="25.5" x14ac:dyDescent="0.25">
      <c r="A9" s="10">
        <v>8</v>
      </c>
      <c r="B9" s="10"/>
      <c r="C9" s="10" t="s">
        <v>15</v>
      </c>
      <c r="D9" s="8"/>
    </row>
    <row r="10" spans="1:4" ht="24" x14ac:dyDescent="0.25">
      <c r="A10" s="117"/>
      <c r="B10" s="117">
        <v>83</v>
      </c>
      <c r="C10" s="118" t="s">
        <v>107</v>
      </c>
      <c r="D10" s="119">
        <v>0</v>
      </c>
    </row>
    <row r="11" spans="1:4" x14ac:dyDescent="0.25">
      <c r="A11" s="10"/>
      <c r="B11" s="14"/>
      <c r="C11" s="32" t="s">
        <v>50</v>
      </c>
      <c r="D11" s="8"/>
    </row>
    <row r="12" spans="1:4" ht="25.5" x14ac:dyDescent="0.25">
      <c r="A12" s="13">
        <v>5</v>
      </c>
      <c r="B12" s="13"/>
      <c r="C12" s="22" t="s">
        <v>16</v>
      </c>
      <c r="D12" s="8"/>
    </row>
    <row r="13" spans="1:4" ht="25.5" x14ac:dyDescent="0.25">
      <c r="A13" s="14"/>
      <c r="B13" s="14">
        <v>54</v>
      </c>
      <c r="C13" s="23" t="s">
        <v>19</v>
      </c>
      <c r="D13" s="8"/>
    </row>
  </sheetData>
  <mergeCells count="3">
    <mergeCell ref="A1:D1"/>
    <mergeCell ref="A3:D3"/>
    <mergeCell ref="A5:D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15"/>
  <sheetViews>
    <sheetView zoomScale="85" zoomScaleNormal="85" workbookViewId="0">
      <selection activeCell="A7" sqref="A7"/>
    </sheetView>
  </sheetViews>
  <sheetFormatPr defaultRowHeight="15" x14ac:dyDescent="0.25"/>
  <cols>
    <col min="1" max="1" width="41.5703125" customWidth="1"/>
    <col min="2" max="3" width="25.28515625" customWidth="1"/>
  </cols>
  <sheetData>
    <row r="1" spans="1:3" ht="42" customHeight="1" x14ac:dyDescent="0.25">
      <c r="A1" s="220" t="s">
        <v>198</v>
      </c>
      <c r="B1" s="220"/>
      <c r="C1" s="220"/>
    </row>
    <row r="2" spans="1:3" ht="18" customHeight="1" x14ac:dyDescent="0.25">
      <c r="A2" s="4"/>
      <c r="B2" s="4"/>
      <c r="C2" s="4"/>
    </row>
    <row r="3" spans="1:3" ht="15.75" customHeight="1" x14ac:dyDescent="0.25">
      <c r="A3" s="220" t="s">
        <v>17</v>
      </c>
      <c r="B3" s="220"/>
      <c r="C3" s="220"/>
    </row>
    <row r="4" spans="1:3" ht="18" x14ac:dyDescent="0.25">
      <c r="A4" s="4"/>
      <c r="B4" s="4"/>
      <c r="C4" s="5"/>
    </row>
    <row r="5" spans="1:3" ht="18" customHeight="1" x14ac:dyDescent="0.25">
      <c r="A5" s="220" t="s">
        <v>48</v>
      </c>
      <c r="B5" s="220"/>
      <c r="C5" s="220"/>
    </row>
    <row r="6" spans="1:3" ht="18" x14ac:dyDescent="0.25">
      <c r="A6" s="4"/>
      <c r="B6" s="4"/>
      <c r="C6" s="5"/>
    </row>
    <row r="7" spans="1:3" ht="25.5" x14ac:dyDescent="0.25">
      <c r="A7" s="17" t="s">
        <v>39</v>
      </c>
      <c r="B7" s="18" t="s">
        <v>27</v>
      </c>
      <c r="C7" s="18" t="s">
        <v>161</v>
      </c>
    </row>
    <row r="8" spans="1:3" x14ac:dyDescent="0.25">
      <c r="A8" s="10" t="s">
        <v>49</v>
      </c>
      <c r="B8" s="8"/>
      <c r="C8" s="8"/>
    </row>
    <row r="9" spans="1:3" x14ac:dyDescent="0.25">
      <c r="A9" s="10" t="s">
        <v>149</v>
      </c>
      <c r="B9" s="8"/>
      <c r="C9" s="8"/>
    </row>
    <row r="10" spans="1:3" x14ac:dyDescent="0.25">
      <c r="A10" s="118" t="s">
        <v>150</v>
      </c>
      <c r="B10" s="8">
        <v>0</v>
      </c>
      <c r="C10" s="8">
        <v>0</v>
      </c>
    </row>
    <row r="11" spans="1:3" x14ac:dyDescent="0.25">
      <c r="A11" s="10" t="s">
        <v>50</v>
      </c>
      <c r="B11" s="8"/>
      <c r="C11" s="8"/>
    </row>
    <row r="12" spans="1:3" x14ac:dyDescent="0.25">
      <c r="A12" s="22" t="s">
        <v>44</v>
      </c>
      <c r="B12" s="8"/>
      <c r="C12" s="8"/>
    </row>
    <row r="13" spans="1:3" x14ac:dyDescent="0.25">
      <c r="A13" s="12" t="s">
        <v>45</v>
      </c>
      <c r="B13" s="8"/>
      <c r="C13" s="9"/>
    </row>
    <row r="14" spans="1:3" x14ac:dyDescent="0.25">
      <c r="A14" s="22" t="s">
        <v>46</v>
      </c>
      <c r="B14" s="8"/>
      <c r="C14" s="9"/>
    </row>
    <row r="15" spans="1:3" x14ac:dyDescent="0.25">
      <c r="A15" s="12" t="s">
        <v>108</v>
      </c>
      <c r="B15" s="8">
        <v>0</v>
      </c>
      <c r="C15" s="9">
        <v>0</v>
      </c>
    </row>
  </sheetData>
  <mergeCells count="3">
    <mergeCell ref="A1:C1"/>
    <mergeCell ref="A3:C3"/>
    <mergeCell ref="A5:C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DFBBD-B707-4E2F-A6F0-5C20A55C05BE}">
  <sheetPr>
    <pageSetUpPr fitToPage="1"/>
  </sheetPr>
  <dimension ref="A1:N63"/>
  <sheetViews>
    <sheetView zoomScale="115" zoomScaleNormal="115" workbookViewId="0">
      <selection activeCell="H64" sqref="A1:M64"/>
    </sheetView>
  </sheetViews>
  <sheetFormatPr defaultColWidth="9.140625" defaultRowHeight="12.75" x14ac:dyDescent="0.25"/>
  <cols>
    <col min="1" max="1" width="16.5703125" style="91" customWidth="1"/>
    <col min="2" max="2" width="52.42578125" style="91" bestFit="1" customWidth="1"/>
    <col min="3" max="3" width="11.7109375" style="91" bestFit="1" customWidth="1"/>
    <col min="4" max="4" width="10.140625" style="91" bestFit="1" customWidth="1"/>
    <col min="5" max="5" width="11.85546875" style="91" customWidth="1"/>
    <col min="6" max="6" width="3.5703125" style="91" hidden="1" customWidth="1"/>
    <col min="7" max="7" width="2.42578125" style="91" hidden="1" customWidth="1"/>
    <col min="8" max="8" width="9.140625" style="91"/>
    <col min="9" max="9" width="9.42578125" style="91" customWidth="1"/>
    <col min="10" max="13" width="9.140625" style="91" hidden="1" customWidth="1"/>
    <col min="14" max="16384" width="9.140625" style="91"/>
  </cols>
  <sheetData>
    <row r="1" spans="1:14" ht="48.75" customHeight="1" x14ac:dyDescent="0.25">
      <c r="A1" s="244" t="s">
        <v>117</v>
      </c>
      <c r="B1" s="245"/>
      <c r="C1" s="245"/>
      <c r="D1" s="245"/>
    </row>
    <row r="2" spans="1:14" ht="15.75" x14ac:dyDescent="0.25">
      <c r="A2" s="246" t="s">
        <v>200</v>
      </c>
      <c r="B2" s="246"/>
      <c r="C2" s="246"/>
      <c r="D2" s="246"/>
      <c r="E2" s="246"/>
      <c r="F2" s="246"/>
      <c r="G2" s="246"/>
    </row>
    <row r="3" spans="1:14" ht="15" x14ac:dyDescent="0.25">
      <c r="A3" s="247" t="s">
        <v>119</v>
      </c>
      <c r="B3" s="248"/>
      <c r="C3" s="248"/>
      <c r="D3" s="248"/>
      <c r="E3" s="248"/>
      <c r="F3" s="248"/>
      <c r="G3" s="248"/>
    </row>
    <row r="4" spans="1:14" ht="24" x14ac:dyDescent="0.25">
      <c r="A4" s="172" t="s">
        <v>179</v>
      </c>
      <c r="B4" s="172" t="s">
        <v>178</v>
      </c>
      <c r="C4" s="172" t="s">
        <v>177</v>
      </c>
      <c r="D4" s="172" t="s">
        <v>176</v>
      </c>
      <c r="E4" s="172" t="s">
        <v>190</v>
      </c>
      <c r="F4" s="171"/>
      <c r="G4" s="171"/>
    </row>
    <row r="5" spans="1:14" ht="15.75" customHeight="1" x14ac:dyDescent="0.25">
      <c r="A5" s="170"/>
      <c r="B5" s="169" t="s">
        <v>175</v>
      </c>
      <c r="C5" s="168">
        <v>1762469</v>
      </c>
      <c r="D5" s="168">
        <v>0</v>
      </c>
      <c r="E5" s="168">
        <v>1948321.52</v>
      </c>
    </row>
    <row r="6" spans="1:14" ht="17.25" customHeight="1" x14ac:dyDescent="0.25">
      <c r="A6" s="162" t="s">
        <v>80</v>
      </c>
      <c r="B6" s="141" t="s">
        <v>174</v>
      </c>
      <c r="C6" s="167">
        <v>740</v>
      </c>
      <c r="D6" s="167">
        <v>70</v>
      </c>
      <c r="E6" s="166">
        <v>810</v>
      </c>
      <c r="H6" s="91" t="s">
        <v>168</v>
      </c>
    </row>
    <row r="7" spans="1:14" ht="11.25" customHeight="1" x14ac:dyDescent="0.25">
      <c r="A7" s="132" t="s">
        <v>134</v>
      </c>
      <c r="B7" s="95" t="s">
        <v>135</v>
      </c>
      <c r="C7" s="151">
        <v>740</v>
      </c>
      <c r="D7" s="151"/>
      <c r="E7" s="96">
        <v>810</v>
      </c>
    </row>
    <row r="8" spans="1:14" ht="11.25" customHeight="1" x14ac:dyDescent="0.25">
      <c r="A8" s="165">
        <v>3</v>
      </c>
      <c r="B8" s="95" t="s">
        <v>136</v>
      </c>
      <c r="C8" s="151">
        <v>740</v>
      </c>
      <c r="D8" s="151"/>
      <c r="E8" s="96">
        <v>810</v>
      </c>
      <c r="H8" s="91" t="s">
        <v>168</v>
      </c>
    </row>
    <row r="9" spans="1:14" ht="13.5" customHeight="1" x14ac:dyDescent="0.25">
      <c r="A9" s="164">
        <v>32</v>
      </c>
      <c r="B9" s="97" t="s">
        <v>137</v>
      </c>
      <c r="C9" s="153">
        <v>740</v>
      </c>
      <c r="D9" s="153">
        <v>70</v>
      </c>
      <c r="E9" s="98">
        <v>810</v>
      </c>
      <c r="H9" s="91" t="s">
        <v>206</v>
      </c>
    </row>
    <row r="10" spans="1:14" ht="15.75" customHeight="1" x14ac:dyDescent="0.25">
      <c r="A10" s="162" t="s">
        <v>120</v>
      </c>
      <c r="B10" s="141" t="s">
        <v>173</v>
      </c>
      <c r="C10" s="134">
        <v>1593</v>
      </c>
      <c r="D10" s="134">
        <v>1000</v>
      </c>
      <c r="E10" s="133">
        <v>1593</v>
      </c>
    </row>
    <row r="11" spans="1:14" ht="10.15" customHeight="1" x14ac:dyDescent="0.25">
      <c r="A11" s="132" t="s">
        <v>172</v>
      </c>
      <c r="B11" s="95" t="s">
        <v>171</v>
      </c>
      <c r="C11" s="151">
        <v>1593</v>
      </c>
      <c r="D11" s="151"/>
      <c r="E11" s="96">
        <v>2093</v>
      </c>
      <c r="N11" s="163"/>
    </row>
    <row r="12" spans="1:14" ht="10.9" hidden="1" customHeight="1" x14ac:dyDescent="0.25">
      <c r="A12" s="132"/>
      <c r="B12" s="95"/>
      <c r="C12" s="151"/>
      <c r="D12" s="151"/>
      <c r="E12" s="96"/>
    </row>
    <row r="13" spans="1:14" ht="11.25" customHeight="1" x14ac:dyDescent="0.25">
      <c r="A13" s="140">
        <v>3</v>
      </c>
      <c r="B13" s="95" t="s">
        <v>136</v>
      </c>
      <c r="C13" s="151">
        <v>1593</v>
      </c>
      <c r="D13" s="151"/>
      <c r="E13" s="98">
        <v>2093</v>
      </c>
    </row>
    <row r="14" spans="1:14" ht="15" customHeight="1" x14ac:dyDescent="0.25">
      <c r="A14" s="139">
        <v>32</v>
      </c>
      <c r="B14" s="97" t="s">
        <v>137</v>
      </c>
      <c r="C14" s="153">
        <v>1593</v>
      </c>
      <c r="D14" s="153">
        <v>1000</v>
      </c>
      <c r="E14" s="98">
        <v>2093</v>
      </c>
      <c r="G14" s="91" t="s">
        <v>168</v>
      </c>
      <c r="H14" s="91" t="s">
        <v>207</v>
      </c>
      <c r="N14" s="91" t="s">
        <v>214</v>
      </c>
    </row>
    <row r="15" spans="1:14" ht="18" customHeight="1" x14ac:dyDescent="0.25">
      <c r="A15" s="162" t="s">
        <v>121</v>
      </c>
      <c r="B15" s="141" t="s">
        <v>170</v>
      </c>
      <c r="C15" s="134">
        <v>1306869.6299999999</v>
      </c>
      <c r="D15" s="134">
        <f>D16+D19+D23+D31+D35+D44+D49</f>
        <v>2657.71</v>
      </c>
      <c r="E15" s="133">
        <f>E16+E19+E23+E31+E35+E45+E49</f>
        <v>1608411.27</v>
      </c>
    </row>
    <row r="16" spans="1:14" ht="11.25" customHeight="1" x14ac:dyDescent="0.25">
      <c r="A16" s="92" t="s">
        <v>134</v>
      </c>
      <c r="B16" s="93" t="s">
        <v>135</v>
      </c>
      <c r="C16" s="161"/>
      <c r="D16" s="161">
        <v>897</v>
      </c>
      <c r="E16" s="94">
        <v>9471.65</v>
      </c>
    </row>
    <row r="17" spans="1:12" ht="11.25" customHeight="1" x14ac:dyDescent="0.25">
      <c r="A17" s="140">
        <v>3</v>
      </c>
      <c r="B17" s="95" t="s">
        <v>136</v>
      </c>
      <c r="C17" s="154">
        <v>8575</v>
      </c>
      <c r="D17" s="151"/>
      <c r="E17" s="154">
        <v>9471.65</v>
      </c>
    </row>
    <row r="18" spans="1:12" ht="11.25" customHeight="1" x14ac:dyDescent="0.25">
      <c r="A18" s="139">
        <v>32</v>
      </c>
      <c r="B18" s="97" t="s">
        <v>137</v>
      </c>
      <c r="C18" s="154">
        <v>8575</v>
      </c>
      <c r="D18" s="153">
        <v>896.65</v>
      </c>
      <c r="E18" s="154">
        <v>9471.65</v>
      </c>
      <c r="H18" s="249" t="s">
        <v>203</v>
      </c>
      <c r="I18" s="249"/>
      <c r="J18" s="249"/>
      <c r="K18" s="249"/>
      <c r="L18" s="249"/>
    </row>
    <row r="19" spans="1:12" ht="11.25" customHeight="1" x14ac:dyDescent="0.25">
      <c r="A19" s="92" t="s">
        <v>138</v>
      </c>
      <c r="B19" s="93" t="s">
        <v>169</v>
      </c>
      <c r="C19" s="161">
        <f>C21+C22</f>
        <v>135923</v>
      </c>
      <c r="D19" s="161">
        <v>0</v>
      </c>
      <c r="E19" s="205">
        <f>E21+E22</f>
        <v>135923</v>
      </c>
    </row>
    <row r="20" spans="1:12" ht="11.25" customHeight="1" x14ac:dyDescent="0.25">
      <c r="A20" s="140">
        <v>3</v>
      </c>
      <c r="B20" s="95" t="s">
        <v>136</v>
      </c>
      <c r="C20" s="154">
        <v>135323</v>
      </c>
      <c r="D20" s="151"/>
      <c r="E20" s="154">
        <v>135323</v>
      </c>
    </row>
    <row r="21" spans="1:12" ht="11.25" customHeight="1" x14ac:dyDescent="0.25">
      <c r="A21" s="139">
        <v>32</v>
      </c>
      <c r="B21" s="97" t="s">
        <v>137</v>
      </c>
      <c r="C21" s="154">
        <v>135323</v>
      </c>
      <c r="D21" s="153">
        <v>0</v>
      </c>
      <c r="E21" s="154">
        <v>135323</v>
      </c>
      <c r="H21" s="250"/>
      <c r="I21" s="250"/>
      <c r="J21" s="250"/>
      <c r="K21" s="250"/>
      <c r="L21" s="250"/>
    </row>
    <row r="22" spans="1:12" ht="11.25" customHeight="1" x14ac:dyDescent="0.25">
      <c r="A22" s="139">
        <v>34</v>
      </c>
      <c r="B22" s="97" t="s">
        <v>139</v>
      </c>
      <c r="C22" s="153">
        <v>600</v>
      </c>
      <c r="D22" s="153">
        <v>0</v>
      </c>
      <c r="E22" s="154">
        <v>600</v>
      </c>
      <c r="H22" s="250"/>
      <c r="I22" s="250"/>
      <c r="J22" s="250"/>
      <c r="K22" s="250"/>
      <c r="L22" s="250"/>
    </row>
    <row r="23" spans="1:12" ht="11.25" customHeight="1" x14ac:dyDescent="0.25">
      <c r="A23" s="99" t="s">
        <v>140</v>
      </c>
      <c r="B23" s="100" t="s">
        <v>141</v>
      </c>
      <c r="C23" s="160">
        <f>C28+C24</f>
        <v>17970</v>
      </c>
      <c r="D23" s="159">
        <f>D28+D24</f>
        <v>0</v>
      </c>
      <c r="E23" s="101">
        <f>E28+E24</f>
        <v>17970</v>
      </c>
    </row>
    <row r="24" spans="1:12" ht="11.25" customHeight="1" x14ac:dyDescent="0.25">
      <c r="A24" s="140">
        <v>3</v>
      </c>
      <c r="B24" s="95" t="s">
        <v>136</v>
      </c>
      <c r="C24" s="151">
        <f>C27+C26+C25</f>
        <v>13219</v>
      </c>
      <c r="D24" s="151">
        <f>D26+D27+D25</f>
        <v>-10</v>
      </c>
      <c r="E24" s="96">
        <f>E27+E26+E25</f>
        <v>13209</v>
      </c>
    </row>
    <row r="25" spans="1:12" ht="11.25" customHeight="1" x14ac:dyDescent="0.25">
      <c r="A25" s="139">
        <v>32</v>
      </c>
      <c r="B25" s="97" t="s">
        <v>137</v>
      </c>
      <c r="C25" s="154">
        <v>12869</v>
      </c>
      <c r="D25" s="153">
        <v>-185</v>
      </c>
      <c r="E25" s="98">
        <v>12684</v>
      </c>
    </row>
    <row r="26" spans="1:12" ht="11.25" customHeight="1" x14ac:dyDescent="0.25">
      <c r="A26" s="139">
        <v>34</v>
      </c>
      <c r="B26" s="97" t="s">
        <v>139</v>
      </c>
      <c r="C26" s="153">
        <v>50</v>
      </c>
      <c r="D26" s="153">
        <v>-35</v>
      </c>
      <c r="E26" s="98">
        <v>15</v>
      </c>
    </row>
    <row r="27" spans="1:12" ht="11.25" customHeight="1" x14ac:dyDescent="0.25">
      <c r="A27" s="139">
        <v>37</v>
      </c>
      <c r="B27" s="97" t="s">
        <v>142</v>
      </c>
      <c r="C27" s="153">
        <v>300</v>
      </c>
      <c r="D27" s="153">
        <v>210</v>
      </c>
      <c r="E27" s="98">
        <v>510</v>
      </c>
      <c r="H27" s="91" t="s">
        <v>204</v>
      </c>
    </row>
    <row r="28" spans="1:12" ht="11.25" customHeight="1" x14ac:dyDescent="0.25">
      <c r="A28" s="140">
        <v>4</v>
      </c>
      <c r="B28" s="95" t="s">
        <v>143</v>
      </c>
      <c r="C28" s="155">
        <v>4751</v>
      </c>
      <c r="D28" s="151">
        <f>D30+D29</f>
        <v>10</v>
      </c>
      <c r="E28" s="96">
        <v>4761</v>
      </c>
    </row>
    <row r="29" spans="1:12" ht="12" customHeight="1" x14ac:dyDescent="0.25">
      <c r="A29" s="139">
        <v>42</v>
      </c>
      <c r="B29" s="97" t="s">
        <v>144</v>
      </c>
      <c r="C29" s="154">
        <v>4751</v>
      </c>
      <c r="D29" s="153">
        <v>10</v>
      </c>
      <c r="E29" s="98">
        <v>4761</v>
      </c>
    </row>
    <row r="30" spans="1:12" ht="12.75" customHeight="1" x14ac:dyDescent="0.25">
      <c r="A30" s="139">
        <v>92</v>
      </c>
      <c r="B30" s="97" t="s">
        <v>205</v>
      </c>
      <c r="C30" s="155">
        <v>10794</v>
      </c>
      <c r="D30" s="153">
        <v>0</v>
      </c>
      <c r="E30" s="155">
        <v>10794</v>
      </c>
      <c r="H30" s="241"/>
      <c r="I30" s="241"/>
    </row>
    <row r="31" spans="1:12" ht="11.25" customHeight="1" x14ac:dyDescent="0.25">
      <c r="A31" s="102" t="s">
        <v>145</v>
      </c>
      <c r="B31" s="103" t="s">
        <v>146</v>
      </c>
      <c r="C31" s="158">
        <v>6798</v>
      </c>
      <c r="D31" s="157">
        <v>0</v>
      </c>
      <c r="E31" s="213">
        <v>6798</v>
      </c>
      <c r="G31" s="91" t="s">
        <v>168</v>
      </c>
    </row>
    <row r="32" spans="1:12" ht="11.25" customHeight="1" x14ac:dyDescent="0.25">
      <c r="A32" s="140">
        <v>3</v>
      </c>
      <c r="B32" s="95" t="s">
        <v>136</v>
      </c>
      <c r="C32" s="155">
        <v>6798</v>
      </c>
      <c r="D32" s="151">
        <v>0</v>
      </c>
      <c r="E32" s="156">
        <v>6798</v>
      </c>
    </row>
    <row r="33" spans="1:13" ht="11.25" customHeight="1" x14ac:dyDescent="0.25">
      <c r="A33" s="139">
        <v>32</v>
      </c>
      <c r="B33" s="97" t="s">
        <v>137</v>
      </c>
      <c r="C33" s="154">
        <v>6798</v>
      </c>
      <c r="D33" s="153">
        <v>0</v>
      </c>
      <c r="E33" s="98">
        <v>6798</v>
      </c>
    </row>
    <row r="34" spans="1:13" ht="11.25" customHeight="1" x14ac:dyDescent="0.25">
      <c r="A34" s="139"/>
      <c r="B34" s="97" t="s">
        <v>167</v>
      </c>
      <c r="C34" s="154"/>
      <c r="D34" s="153">
        <v>918</v>
      </c>
      <c r="E34" s="96">
        <v>918</v>
      </c>
      <c r="H34" s="241"/>
      <c r="I34" s="241"/>
    </row>
    <row r="35" spans="1:13" ht="11.25" customHeight="1" x14ac:dyDescent="0.25">
      <c r="A35" s="104" t="s">
        <v>147</v>
      </c>
      <c r="B35" s="105" t="s">
        <v>148</v>
      </c>
      <c r="C35" s="152">
        <v>1434730.29</v>
      </c>
      <c r="D35" s="152">
        <v>0</v>
      </c>
      <c r="E35" s="106">
        <v>1434730.29</v>
      </c>
    </row>
    <row r="36" spans="1:13" ht="16.5" customHeight="1" x14ac:dyDescent="0.25">
      <c r="A36" s="140">
        <v>3</v>
      </c>
      <c r="B36" s="95" t="s">
        <v>136</v>
      </c>
      <c r="C36" s="151">
        <v>1417703</v>
      </c>
      <c r="D36" s="151">
        <v>-479</v>
      </c>
      <c r="E36" s="96">
        <f>E40+E39+E38+E37</f>
        <v>1430253</v>
      </c>
      <c r="H36" s="163"/>
    </row>
    <row r="37" spans="1:13" ht="15.75" customHeight="1" x14ac:dyDescent="0.25">
      <c r="A37" s="137">
        <v>31</v>
      </c>
      <c r="B37" s="108" t="s">
        <v>11</v>
      </c>
      <c r="C37" s="109">
        <v>1406302</v>
      </c>
      <c r="D37" s="149">
        <v>0</v>
      </c>
      <c r="E37" s="150">
        <v>1406302</v>
      </c>
      <c r="F37" s="91" t="s">
        <v>168</v>
      </c>
    </row>
    <row r="38" spans="1:13" x14ac:dyDescent="0.25">
      <c r="A38" s="137">
        <v>32</v>
      </c>
      <c r="B38" s="108" t="s">
        <v>18</v>
      </c>
      <c r="C38" s="109">
        <v>24100</v>
      </c>
      <c r="D38" s="149">
        <v>-429</v>
      </c>
      <c r="E38" s="109">
        <v>23671</v>
      </c>
      <c r="H38" s="242"/>
      <c r="I38" s="242"/>
      <c r="J38" s="242"/>
      <c r="K38" s="242"/>
      <c r="L38" s="242"/>
      <c r="M38" s="242"/>
    </row>
    <row r="39" spans="1:13" x14ac:dyDescent="0.25">
      <c r="A39" s="137">
        <v>34</v>
      </c>
      <c r="B39" s="110" t="s">
        <v>61</v>
      </c>
      <c r="C39" s="127">
        <v>100</v>
      </c>
      <c r="D39" s="127">
        <v>-50</v>
      </c>
      <c r="E39" s="111">
        <v>50</v>
      </c>
      <c r="F39" s="91" t="s">
        <v>168</v>
      </c>
    </row>
    <row r="40" spans="1:13" x14ac:dyDescent="0.25">
      <c r="A40" s="137">
        <v>38</v>
      </c>
      <c r="B40" s="112" t="s">
        <v>63</v>
      </c>
      <c r="C40" s="127">
        <v>230</v>
      </c>
      <c r="D40" s="127">
        <v>0</v>
      </c>
      <c r="E40" s="111">
        <v>230</v>
      </c>
      <c r="F40" s="91" t="s">
        <v>168</v>
      </c>
    </row>
    <row r="41" spans="1:13" x14ac:dyDescent="0.25">
      <c r="A41" s="138">
        <v>4</v>
      </c>
      <c r="B41" s="116" t="s">
        <v>12</v>
      </c>
      <c r="C41" s="148">
        <v>3998</v>
      </c>
      <c r="D41" s="148">
        <v>479</v>
      </c>
      <c r="E41" s="146">
        <v>4477</v>
      </c>
      <c r="F41" s="91" t="s">
        <v>168</v>
      </c>
    </row>
    <row r="42" spans="1:13" x14ac:dyDescent="0.25">
      <c r="A42" s="138">
        <v>42</v>
      </c>
      <c r="B42" s="107" t="s">
        <v>25</v>
      </c>
      <c r="C42" s="111">
        <v>3998</v>
      </c>
      <c r="D42" s="127">
        <v>478.64</v>
      </c>
      <c r="E42" s="111">
        <f>C42+D42</f>
        <v>4476.6400000000003</v>
      </c>
      <c r="H42" s="243"/>
      <c r="I42" s="243"/>
    </row>
    <row r="43" spans="1:13" x14ac:dyDescent="0.25">
      <c r="A43" s="138"/>
      <c r="B43" s="107" t="s">
        <v>166</v>
      </c>
      <c r="C43" s="127"/>
      <c r="D43" s="214">
        <v>17027</v>
      </c>
      <c r="E43" s="215">
        <v>17027</v>
      </c>
      <c r="H43" s="241"/>
      <c r="I43" s="241"/>
    </row>
    <row r="44" spans="1:13" x14ac:dyDescent="0.25">
      <c r="A44" s="113" t="s">
        <v>122</v>
      </c>
      <c r="B44" s="114" t="s">
        <v>123</v>
      </c>
      <c r="C44" s="115">
        <f t="shared" ref="C44:D44" si="0">C45+C47</f>
        <v>3276</v>
      </c>
      <c r="D44" s="115">
        <f t="shared" si="0"/>
        <v>1684</v>
      </c>
      <c r="E44" s="115">
        <f>E45+E47</f>
        <v>4960</v>
      </c>
    </row>
    <row r="45" spans="1:13" x14ac:dyDescent="0.25">
      <c r="A45" s="113">
        <v>3</v>
      </c>
      <c r="B45" s="114" t="s">
        <v>10</v>
      </c>
      <c r="C45" s="147">
        <v>1076</v>
      </c>
      <c r="D45" s="147">
        <v>1684</v>
      </c>
      <c r="E45" s="115">
        <v>2760</v>
      </c>
    </row>
    <row r="46" spans="1:13" x14ac:dyDescent="0.25">
      <c r="A46" s="137">
        <v>32</v>
      </c>
      <c r="B46" s="107" t="s">
        <v>124</v>
      </c>
      <c r="C46" s="127">
        <v>1076</v>
      </c>
      <c r="D46" s="127">
        <v>1684</v>
      </c>
      <c r="E46" s="111">
        <v>2760</v>
      </c>
      <c r="H46" s="91" t="s">
        <v>208</v>
      </c>
    </row>
    <row r="47" spans="1:13" x14ac:dyDescent="0.25">
      <c r="A47" s="138">
        <v>4</v>
      </c>
      <c r="B47" s="116" t="s">
        <v>12</v>
      </c>
      <c r="C47" s="127">
        <v>2200</v>
      </c>
      <c r="D47" s="127">
        <v>0</v>
      </c>
      <c r="E47" s="146">
        <v>2200</v>
      </c>
    </row>
    <row r="48" spans="1:13" x14ac:dyDescent="0.25">
      <c r="A48" s="137">
        <v>42</v>
      </c>
      <c r="B48" s="107" t="s">
        <v>25</v>
      </c>
      <c r="C48" s="127">
        <v>2200</v>
      </c>
      <c r="D48" s="127">
        <v>0</v>
      </c>
      <c r="E48" s="111">
        <v>2200</v>
      </c>
    </row>
    <row r="49" spans="1:8" x14ac:dyDescent="0.25">
      <c r="A49" s="145" t="s">
        <v>125</v>
      </c>
      <c r="B49" s="144" t="s">
        <v>126</v>
      </c>
      <c r="C49" s="143">
        <v>682</v>
      </c>
      <c r="D49" s="212">
        <v>76.709999999999994</v>
      </c>
      <c r="E49" s="211">
        <v>758.33</v>
      </c>
    </row>
    <row r="50" spans="1:8" x14ac:dyDescent="0.25">
      <c r="A50" s="138">
        <v>4</v>
      </c>
      <c r="B50" s="116" t="s">
        <v>12</v>
      </c>
      <c r="C50" s="127">
        <v>682</v>
      </c>
      <c r="D50" s="208">
        <v>76.709999999999994</v>
      </c>
      <c r="E50" s="209">
        <v>758.33</v>
      </c>
    </row>
    <row r="51" spans="1:8" x14ac:dyDescent="0.25">
      <c r="A51" s="137">
        <v>42</v>
      </c>
      <c r="B51" s="107" t="s">
        <v>25</v>
      </c>
      <c r="C51" s="127">
        <v>682</v>
      </c>
      <c r="D51" s="208">
        <v>76.709999999999994</v>
      </c>
      <c r="E51" s="209">
        <v>758.33</v>
      </c>
      <c r="H51" s="91" t="s">
        <v>209</v>
      </c>
    </row>
    <row r="52" spans="1:8" x14ac:dyDescent="0.25">
      <c r="A52" s="137"/>
      <c r="B52" s="107" t="s">
        <v>165</v>
      </c>
      <c r="C52" s="210">
        <v>594.12</v>
      </c>
      <c r="D52" s="142"/>
      <c r="E52" s="210">
        <v>594.12</v>
      </c>
    </row>
    <row r="53" spans="1:8" ht="27" customHeight="1" x14ac:dyDescent="0.25">
      <c r="A53" s="136" t="s">
        <v>127</v>
      </c>
      <c r="B53" s="141" t="s">
        <v>128</v>
      </c>
      <c r="C53" s="134"/>
      <c r="D53" s="134"/>
      <c r="E53" s="133"/>
    </row>
    <row r="54" spans="1:8" x14ac:dyDescent="0.25">
      <c r="A54" s="132" t="s">
        <v>129</v>
      </c>
      <c r="B54" s="95" t="s">
        <v>135</v>
      </c>
      <c r="C54" s="96">
        <f>C55+C57</f>
        <v>109238</v>
      </c>
      <c r="D54" s="151">
        <f>D56+D58</f>
        <v>182624.84</v>
      </c>
      <c r="E54" s="96">
        <f>E55+E57</f>
        <v>291862.33999999997</v>
      </c>
    </row>
    <row r="55" spans="1:8" x14ac:dyDescent="0.25">
      <c r="A55" s="140">
        <v>3</v>
      </c>
      <c r="B55" s="95" t="s">
        <v>136</v>
      </c>
      <c r="C55" s="96">
        <v>36550</v>
      </c>
      <c r="D55" s="151">
        <v>0</v>
      </c>
      <c r="E55" s="96">
        <f>E56</f>
        <v>163868</v>
      </c>
    </row>
    <row r="56" spans="1:8" x14ac:dyDescent="0.25">
      <c r="A56" s="139">
        <v>32</v>
      </c>
      <c r="B56" s="97" t="s">
        <v>137</v>
      </c>
      <c r="C56" s="98">
        <v>36550</v>
      </c>
      <c r="D56" s="153">
        <v>127318</v>
      </c>
      <c r="E56" s="98">
        <v>163868</v>
      </c>
      <c r="H56" s="91" t="s">
        <v>210</v>
      </c>
    </row>
    <row r="57" spans="1:8" x14ac:dyDescent="0.25">
      <c r="A57" s="138">
        <v>4</v>
      </c>
      <c r="B57" s="116" t="s">
        <v>12</v>
      </c>
      <c r="C57" s="206">
        <v>72688</v>
      </c>
      <c r="D57" s="207">
        <v>0</v>
      </c>
      <c r="E57" s="206">
        <f>E58</f>
        <v>127994.34</v>
      </c>
    </row>
    <row r="58" spans="1:8" x14ac:dyDescent="0.25">
      <c r="A58" s="137">
        <v>42</v>
      </c>
      <c r="B58" s="107" t="s">
        <v>25</v>
      </c>
      <c r="C58" s="126">
        <v>72688</v>
      </c>
      <c r="D58" s="127">
        <v>55306.84</v>
      </c>
      <c r="E58" s="126">
        <v>127994.34</v>
      </c>
      <c r="H58" s="91" t="s">
        <v>211</v>
      </c>
    </row>
    <row r="59" spans="1:8" x14ac:dyDescent="0.25">
      <c r="A59" s="137">
        <v>45</v>
      </c>
      <c r="B59" s="107" t="s">
        <v>130</v>
      </c>
      <c r="C59" s="126">
        <v>0</v>
      </c>
      <c r="D59" s="127">
        <v>0</v>
      </c>
      <c r="E59" s="126">
        <v>0</v>
      </c>
    </row>
    <row r="60" spans="1:8" ht="24.75" customHeight="1" x14ac:dyDescent="0.25">
      <c r="A60" s="136" t="s">
        <v>131</v>
      </c>
      <c r="B60" s="135" t="s">
        <v>164</v>
      </c>
      <c r="C60" s="134"/>
      <c r="D60" s="134"/>
      <c r="E60" s="133"/>
    </row>
    <row r="61" spans="1:8" x14ac:dyDescent="0.25">
      <c r="A61" s="132" t="s">
        <v>132</v>
      </c>
      <c r="B61" s="131" t="s">
        <v>133</v>
      </c>
      <c r="C61" s="129">
        <v>42945</v>
      </c>
      <c r="D61" s="130">
        <v>0</v>
      </c>
      <c r="E61" s="129">
        <v>42945</v>
      </c>
      <c r="H61" s="91" t="s">
        <v>168</v>
      </c>
    </row>
    <row r="62" spans="1:8" x14ac:dyDescent="0.25">
      <c r="A62" s="128">
        <v>31</v>
      </c>
      <c r="B62" s="108" t="s">
        <v>11</v>
      </c>
      <c r="C62" s="126">
        <v>41379</v>
      </c>
      <c r="D62" s="127">
        <v>0</v>
      </c>
      <c r="E62" s="126">
        <v>41379</v>
      </c>
    </row>
    <row r="63" spans="1:8" x14ac:dyDescent="0.25">
      <c r="A63" s="128">
        <v>32</v>
      </c>
      <c r="B63" s="108" t="s">
        <v>18</v>
      </c>
      <c r="C63" s="126">
        <v>1566</v>
      </c>
      <c r="D63" s="127">
        <v>0</v>
      </c>
      <c r="E63" s="126">
        <v>1566</v>
      </c>
    </row>
  </sheetData>
  <mergeCells count="10">
    <mergeCell ref="H34:I34"/>
    <mergeCell ref="H38:M38"/>
    <mergeCell ref="H42:I42"/>
    <mergeCell ref="H43:I43"/>
    <mergeCell ref="A1:D1"/>
    <mergeCell ref="A2:G2"/>
    <mergeCell ref="A3:G3"/>
    <mergeCell ref="H18:L18"/>
    <mergeCell ref="H21:L22"/>
    <mergeCell ref="H30:I30"/>
  </mergeCells>
  <pageMargins left="0.7" right="0.7" top="0.75" bottom="0.75" header="0.3" footer="0.3"/>
  <pageSetup paperSize="9" scale="6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FC66F-EDB7-4550-9DBE-D97C6C5C4AD3}">
  <dimension ref="A1:N36"/>
  <sheetViews>
    <sheetView tabSelected="1" topLeftCell="A11" workbookViewId="0">
      <selection activeCell="F15" sqref="F15"/>
    </sheetView>
  </sheetViews>
  <sheetFormatPr defaultColWidth="9.140625" defaultRowHeight="12.75" x14ac:dyDescent="0.2"/>
  <cols>
    <col min="1" max="1" width="10" style="173" bestFit="1" customWidth="1"/>
    <col min="2" max="2" width="31.28515625" style="173" bestFit="1" customWidth="1"/>
    <col min="3" max="3" width="12" style="173" hidden="1" customWidth="1"/>
    <col min="4" max="4" width="10.85546875" style="173" hidden="1" customWidth="1"/>
    <col min="5" max="5" width="11.85546875" style="173" bestFit="1" customWidth="1"/>
    <col min="6" max="6" width="14.5703125" style="173" bestFit="1" customWidth="1"/>
    <col min="7" max="8" width="10.140625" style="173" bestFit="1" customWidth="1"/>
    <col min="9" max="12" width="9.140625" style="173"/>
    <col min="13" max="13" width="20.5703125" style="173" customWidth="1"/>
    <col min="14" max="14" width="12.85546875" style="173" bestFit="1" customWidth="1"/>
    <col min="15" max="16384" width="9.140625" style="173"/>
  </cols>
  <sheetData>
    <row r="1" spans="1:12" x14ac:dyDescent="0.2">
      <c r="B1" s="204" t="s">
        <v>201</v>
      </c>
    </row>
    <row r="2" spans="1:12" x14ac:dyDescent="0.2">
      <c r="A2" s="251" t="s">
        <v>84</v>
      </c>
      <c r="B2" s="251"/>
      <c r="C2" s="251"/>
      <c r="D2" s="251"/>
      <c r="E2" s="251"/>
    </row>
    <row r="3" spans="1:12" x14ac:dyDescent="0.2">
      <c r="A3" s="173" t="s">
        <v>85</v>
      </c>
      <c r="B3" s="173" t="s">
        <v>20</v>
      </c>
    </row>
    <row r="4" spans="1:12" ht="15" x14ac:dyDescent="0.25">
      <c r="A4" s="182">
        <v>1</v>
      </c>
      <c r="B4" s="184" t="s">
        <v>81</v>
      </c>
      <c r="E4" s="173" t="s">
        <v>180</v>
      </c>
    </row>
    <row r="5" spans="1:12" x14ac:dyDescent="0.2">
      <c r="A5" s="182" t="s">
        <v>86</v>
      </c>
      <c r="B5" s="182" t="s">
        <v>87</v>
      </c>
      <c r="C5" s="193"/>
      <c r="E5" s="193">
        <v>438067.19</v>
      </c>
      <c r="G5" s="173" t="s">
        <v>197</v>
      </c>
      <c r="L5" s="173" t="s">
        <v>196</v>
      </c>
    </row>
    <row r="6" spans="1:12" x14ac:dyDescent="0.2">
      <c r="A6" s="182"/>
      <c r="B6" s="182" t="s">
        <v>88</v>
      </c>
      <c r="C6" s="193"/>
      <c r="D6" s="194"/>
      <c r="E6" s="193">
        <v>438067.19</v>
      </c>
      <c r="G6" s="201" t="s">
        <v>192</v>
      </c>
      <c r="H6" s="201" t="s">
        <v>193</v>
      </c>
      <c r="L6" s="173" t="s">
        <v>195</v>
      </c>
    </row>
    <row r="7" spans="1:12" x14ac:dyDescent="0.2">
      <c r="B7" s="173" t="s">
        <v>89</v>
      </c>
      <c r="G7" s="202">
        <v>135923.16</v>
      </c>
      <c r="H7" s="202">
        <v>291862.38</v>
      </c>
      <c r="L7" s="199">
        <v>10281.65</v>
      </c>
    </row>
    <row r="8" spans="1:12" ht="15" x14ac:dyDescent="0.25">
      <c r="A8" s="191">
        <v>2</v>
      </c>
      <c r="B8" s="192" t="s">
        <v>90</v>
      </c>
    </row>
    <row r="9" spans="1:12" x14ac:dyDescent="0.2">
      <c r="A9" s="191" t="s">
        <v>91</v>
      </c>
      <c r="B9" s="191" t="s">
        <v>87</v>
      </c>
      <c r="C9" s="190"/>
      <c r="D9" s="175"/>
      <c r="E9" s="190">
        <v>7176</v>
      </c>
    </row>
    <row r="10" spans="1:12" x14ac:dyDescent="0.2">
      <c r="A10" s="191"/>
      <c r="B10" s="191" t="s">
        <v>88</v>
      </c>
      <c r="C10" s="190"/>
      <c r="D10" s="175"/>
      <c r="E10" s="190">
        <v>17970</v>
      </c>
    </row>
    <row r="11" spans="1:12" x14ac:dyDescent="0.2">
      <c r="A11" s="177"/>
      <c r="B11" s="177" t="s">
        <v>102</v>
      </c>
      <c r="C11" s="189"/>
      <c r="D11" s="189"/>
      <c r="E11" s="189">
        <v>10794</v>
      </c>
      <c r="F11" s="173" t="s">
        <v>191</v>
      </c>
    </row>
    <row r="12" spans="1:12" ht="15" x14ac:dyDescent="0.25">
      <c r="A12" s="187">
        <v>3</v>
      </c>
      <c r="B12" s="188" t="s">
        <v>92</v>
      </c>
      <c r="C12" s="175"/>
      <c r="D12" s="175"/>
      <c r="E12" s="175"/>
    </row>
    <row r="13" spans="1:12" x14ac:dyDescent="0.2">
      <c r="A13" s="187" t="s">
        <v>93</v>
      </c>
      <c r="B13" s="187" t="s">
        <v>87</v>
      </c>
      <c r="C13" s="175"/>
      <c r="D13" s="175"/>
      <c r="E13" s="175">
        <v>6798</v>
      </c>
    </row>
    <row r="14" spans="1:12" x14ac:dyDescent="0.2">
      <c r="A14" s="187"/>
      <c r="B14" s="187" t="s">
        <v>88</v>
      </c>
      <c r="C14" s="175"/>
      <c r="D14" s="175"/>
      <c r="E14" s="175">
        <v>6798</v>
      </c>
      <c r="F14" s="173" t="s">
        <v>191</v>
      </c>
    </row>
    <row r="15" spans="1:12" ht="15" x14ac:dyDescent="0.25">
      <c r="A15" s="185">
        <v>4</v>
      </c>
      <c r="B15" s="186" t="s">
        <v>83</v>
      </c>
      <c r="C15" s="175"/>
      <c r="D15" s="175"/>
      <c r="E15" s="175"/>
    </row>
    <row r="16" spans="1:12" x14ac:dyDescent="0.2">
      <c r="A16" s="185" t="s">
        <v>94</v>
      </c>
      <c r="B16" s="185" t="s">
        <v>87</v>
      </c>
      <c r="C16" s="175"/>
      <c r="D16" s="175"/>
      <c r="E16" s="175">
        <v>1434730</v>
      </c>
    </row>
    <row r="17" spans="1:14" x14ac:dyDescent="0.2">
      <c r="A17" s="185"/>
      <c r="B17" s="185" t="s">
        <v>88</v>
      </c>
      <c r="C17" s="175"/>
      <c r="D17" s="175"/>
      <c r="E17" s="175">
        <v>1434730</v>
      </c>
      <c r="F17" s="173" t="s">
        <v>191</v>
      </c>
      <c r="L17" s="173" t="s">
        <v>194</v>
      </c>
      <c r="M17" s="199">
        <v>483605.19</v>
      </c>
      <c r="N17" s="252">
        <f>G7+H7+L7+E22+E19</f>
        <v>483605.19000000006</v>
      </c>
    </row>
    <row r="18" spans="1:14" ht="15" x14ac:dyDescent="0.25">
      <c r="A18" s="183"/>
      <c r="B18" s="184" t="s">
        <v>95</v>
      </c>
      <c r="C18" s="175"/>
      <c r="D18" s="175"/>
      <c r="E18" s="175"/>
    </row>
    <row r="19" spans="1:14" x14ac:dyDescent="0.2">
      <c r="A19" s="183" t="s">
        <v>96</v>
      </c>
      <c r="B19" s="182" t="s">
        <v>87</v>
      </c>
      <c r="C19" s="200"/>
      <c r="D19" s="175"/>
      <c r="E19" s="200">
        <v>42945</v>
      </c>
    </row>
    <row r="20" spans="1:14" x14ac:dyDescent="0.2">
      <c r="A20" s="183"/>
      <c r="B20" s="182" t="s">
        <v>88</v>
      </c>
      <c r="C20" s="175"/>
      <c r="D20" s="175"/>
      <c r="E20" s="175">
        <v>42945</v>
      </c>
      <c r="F20" s="173" t="s">
        <v>191</v>
      </c>
    </row>
    <row r="21" spans="1:14" ht="15" x14ac:dyDescent="0.25">
      <c r="A21" s="183" t="s">
        <v>82</v>
      </c>
      <c r="B21" s="184" t="s">
        <v>97</v>
      </c>
      <c r="C21" s="175"/>
      <c r="D21" s="175"/>
      <c r="E21" s="175"/>
    </row>
    <row r="22" spans="1:14" x14ac:dyDescent="0.2">
      <c r="A22" s="183"/>
      <c r="B22" s="182" t="s">
        <v>87</v>
      </c>
      <c r="C22" s="200"/>
      <c r="D22" s="175"/>
      <c r="E22" s="200">
        <v>2593</v>
      </c>
    </row>
    <row r="23" spans="1:14" x14ac:dyDescent="0.2">
      <c r="A23" s="183"/>
      <c r="B23" s="182" t="s">
        <v>88</v>
      </c>
      <c r="C23" s="175"/>
      <c r="D23" s="175"/>
      <c r="E23" s="175"/>
    </row>
    <row r="24" spans="1:14" ht="15" x14ac:dyDescent="0.25">
      <c r="A24" s="180" t="s">
        <v>98</v>
      </c>
      <c r="B24" s="181" t="s">
        <v>99</v>
      </c>
      <c r="C24" s="175"/>
      <c r="D24" s="175"/>
      <c r="E24" s="175"/>
    </row>
    <row r="25" spans="1:14" x14ac:dyDescent="0.2">
      <c r="A25" s="180">
        <v>5</v>
      </c>
      <c r="B25" s="180" t="s">
        <v>87</v>
      </c>
      <c r="C25" s="175"/>
      <c r="D25" s="175"/>
      <c r="E25" s="175">
        <v>4960</v>
      </c>
    </row>
    <row r="26" spans="1:14" x14ac:dyDescent="0.2">
      <c r="A26" s="180"/>
      <c r="B26" s="180" t="s">
        <v>88</v>
      </c>
      <c r="C26" s="175"/>
      <c r="D26" s="175"/>
      <c r="E26" s="175">
        <v>4960</v>
      </c>
    </row>
    <row r="27" spans="1:14" ht="15" x14ac:dyDescent="0.25">
      <c r="A27" s="178">
        <v>6</v>
      </c>
      <c r="B27" s="179" t="s">
        <v>100</v>
      </c>
      <c r="C27" s="175"/>
      <c r="D27" s="175"/>
      <c r="E27" s="175"/>
    </row>
    <row r="28" spans="1:14" x14ac:dyDescent="0.2">
      <c r="A28" s="178" t="s">
        <v>101</v>
      </c>
      <c r="B28" s="178" t="s">
        <v>87</v>
      </c>
      <c r="C28" s="203"/>
      <c r="D28" s="175"/>
      <c r="E28" s="203">
        <v>758.33</v>
      </c>
    </row>
    <row r="29" spans="1:14" x14ac:dyDescent="0.2">
      <c r="A29" s="178"/>
      <c r="B29" s="178" t="s">
        <v>88</v>
      </c>
      <c r="C29" s="199"/>
      <c r="D29" s="199"/>
      <c r="E29" s="199">
        <v>758.33</v>
      </c>
    </row>
    <row r="30" spans="1:14" x14ac:dyDescent="0.2">
      <c r="A30" s="177"/>
      <c r="B30" s="177" t="s">
        <v>102</v>
      </c>
      <c r="C30" s="176"/>
      <c r="D30" s="175"/>
      <c r="E30" s="175">
        <v>594</v>
      </c>
    </row>
    <row r="31" spans="1:14" x14ac:dyDescent="0.2">
      <c r="C31" s="175"/>
      <c r="D31" s="175"/>
      <c r="E31" s="175"/>
    </row>
    <row r="32" spans="1:14" x14ac:dyDescent="0.2">
      <c r="B32" s="173" t="s">
        <v>103</v>
      </c>
      <c r="C32" s="175"/>
      <c r="D32" s="175"/>
      <c r="E32" s="175"/>
    </row>
    <row r="33" spans="2:6" x14ac:dyDescent="0.2">
      <c r="B33" s="173" t="s">
        <v>213</v>
      </c>
      <c r="C33" s="175"/>
      <c r="D33" s="175"/>
      <c r="E33" s="175"/>
    </row>
    <row r="34" spans="2:6" ht="15" x14ac:dyDescent="0.25">
      <c r="C34" s="174"/>
      <c r="D34" s="175"/>
      <c r="E34" s="175"/>
    </row>
    <row r="35" spans="2:6" ht="15" x14ac:dyDescent="0.25">
      <c r="B35" s="173" t="s">
        <v>103</v>
      </c>
      <c r="C35" s="174"/>
      <c r="D35" s="175"/>
      <c r="E35" s="174">
        <v>1948821.52</v>
      </c>
      <c r="F35" s="252">
        <f>E29+E25+E22+E19+E16+E13+E9+E5+E11</f>
        <v>1948821.52</v>
      </c>
    </row>
    <row r="36" spans="2:6" ht="15" x14ac:dyDescent="0.25">
      <c r="B36" s="173" t="s">
        <v>104</v>
      </c>
      <c r="C36" s="174"/>
      <c r="E36" s="174">
        <v>1948821.52</v>
      </c>
      <c r="F36" s="252">
        <f>E6+E10+E14+E17+E20+E22+E26+E28</f>
        <v>1948821.52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priho. i rash po ekon.kl</vt:lpstr>
      <vt:lpstr>Prihodi i rashodi po izvorima</vt:lpstr>
      <vt:lpstr>Rashodi prema funkcijskoj kl</vt:lpstr>
      <vt:lpstr>Račun financiranja</vt:lpstr>
      <vt:lpstr>nemaRn financiranja po izvorima</vt:lpstr>
      <vt:lpstr>Posebni dio </vt:lpstr>
      <vt:lpstr>kontrolni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2024-07-08T14:44:05Z</cp:lastPrinted>
  <dcterms:created xsi:type="dcterms:W3CDTF">2022-08-12T12:51:27Z</dcterms:created>
  <dcterms:modified xsi:type="dcterms:W3CDTF">2024-07-08T14:44:37Z</dcterms:modified>
</cp:coreProperties>
</file>